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4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'Лист2'!$A$1:$BZ$44</definedName>
  </definedNames>
  <calcPr fullCalcOnLoad="1"/>
</workbook>
</file>

<file path=xl/sharedStrings.xml><?xml version="1.0" encoding="utf-8"?>
<sst xmlns="http://schemas.openxmlformats.org/spreadsheetml/2006/main" count="335" uniqueCount="185">
  <si>
    <t>Форма по ОКУД</t>
  </si>
  <si>
    <t>»</t>
  </si>
  <si>
    <t>г.</t>
  </si>
  <si>
    <t>КОДЫ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</si>
  <si>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</si>
  <si>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</si>
  <si>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</si>
  <si>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</si>
  <si>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</si>
  <si>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</si>
  <si>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</si>
  <si>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(подпись)</t>
  </si>
  <si>
    <t>(расшифровка подписи)</t>
  </si>
  <si>
    <t>«</t>
  </si>
  <si>
    <t>по ОКПО</t>
  </si>
  <si>
    <t>Код</t>
  </si>
  <si>
    <t>строки</t>
  </si>
  <si>
    <t>в том числе:</t>
  </si>
  <si>
    <t>010</t>
  </si>
  <si>
    <t>520</t>
  </si>
  <si>
    <t>620</t>
  </si>
  <si>
    <t>710</t>
  </si>
  <si>
    <t>810</t>
  </si>
  <si>
    <t>720</t>
  </si>
  <si>
    <t>820</t>
  </si>
  <si>
    <t>20</t>
  </si>
  <si>
    <t>получатель, администратор поступлений</t>
  </si>
  <si>
    <t>0503127</t>
  </si>
  <si>
    <t>ОТЧЕТ  ОБ  ИСПОЛНЕНИИ БЮДЖЕТА</t>
  </si>
  <si>
    <t>ГЛАВНОГО РАСПОРЯДИТЕЛЯ (РАСПОРЯДИТЕЛЯ), ПОЛУЧАТЕЛЯ СРЕДСТВ БЮДЖЕТА</t>
  </si>
  <si>
    <t>Наименование бюджета</t>
  </si>
  <si>
    <t>Периодичность: месячная</t>
  </si>
  <si>
    <t>1. Доходы бюджета</t>
  </si>
  <si>
    <t>Код дохода</t>
  </si>
  <si>
    <t xml:space="preserve">Утвержденные </t>
  </si>
  <si>
    <t xml:space="preserve">бюджетные </t>
  </si>
  <si>
    <t>назначения</t>
  </si>
  <si>
    <t>Исполнено</t>
  </si>
  <si>
    <t>через органы,</t>
  </si>
  <si>
    <t>организующие</t>
  </si>
  <si>
    <t>исполнение</t>
  </si>
  <si>
    <t>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</si>
  <si>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</si>
  <si>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</si>
  <si>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</si>
  <si>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</si>
  <si>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</si>
  <si>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</si>
  <si>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Неиспол-</t>
  </si>
  <si>
    <t>ненные</t>
  </si>
  <si>
    <t>Доходы бюджета — всего</t>
  </si>
  <si>
    <t>Х</t>
  </si>
  <si>
    <t>Форма 0503127 с. 2</t>
  </si>
  <si>
    <t>2. Расходы бюджета</t>
  </si>
  <si>
    <t>Лимиты</t>
  </si>
  <si>
    <t>бюджетных</t>
  </si>
  <si>
    <t>обязательств</t>
  </si>
  <si>
    <t>Неисполненные</t>
  </si>
  <si>
    <t>по ассигно-</t>
  </si>
  <si>
    <t>ваниям</t>
  </si>
  <si>
    <t>по лимитам</t>
  </si>
  <si>
    <t>Код расхода</t>
  </si>
  <si>
    <t>по ППП,</t>
  </si>
  <si>
    <t xml:space="preserve">по ФКР, </t>
  </si>
  <si>
    <t>КЦСР,</t>
  </si>
  <si>
    <t>КВР, ЭКР</t>
  </si>
  <si>
    <t>стро-</t>
  </si>
  <si>
    <t>ки</t>
  </si>
  <si>
    <t>Расходы бюджета — всего</t>
  </si>
  <si>
    <t>450</t>
  </si>
  <si>
    <t>Результат исполнения бюджета</t>
  </si>
  <si>
    <t>(дефицит / профицит)</t>
  </si>
  <si>
    <t>Форма 0503127 с. 3</t>
  </si>
  <si>
    <t>3. Источники финансирования дефицитов бюджетов</t>
  </si>
  <si>
    <t>Код источника</t>
  </si>
  <si>
    <t>финансирования</t>
  </si>
  <si>
    <t>по КИВФ,</t>
  </si>
  <si>
    <t>КИВнФ</t>
  </si>
  <si>
    <t>500</t>
  </si>
  <si>
    <t>Источники финансирования дефицита</t>
  </si>
  <si>
    <t>бюджетов — всего</t>
  </si>
  <si>
    <t>источники внутреннего финансирования бюджетов</t>
  </si>
  <si>
    <t>из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</si>
  <si>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</si>
  <si>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</si>
  <si>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</si>
  <si>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</si>
  <si>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 (стр. 810+820)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</si>
  <si>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</si>
  <si>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</si>
  <si>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</si>
  <si>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</si>
  <si>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</si>
  <si>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</si>
  <si>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</si>
  <si>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>700</t>
  </si>
  <si>
    <t>800</t>
  </si>
  <si>
    <t>811</t>
  </si>
  <si>
    <t>812</t>
  </si>
  <si>
    <t xml:space="preserve">Изменение остатков по внутренним расчетам </t>
  </si>
  <si>
    <t>(стр. 821+стр. 822)</t>
  </si>
  <si>
    <t>821</t>
  </si>
  <si>
    <t>822</t>
  </si>
  <si>
    <t xml:space="preserve">увеличение остатков по внутренним расчетам </t>
  </si>
  <si>
    <t>уменьшение остатков по внутренним расчетам</t>
  </si>
  <si>
    <t>Главный распорядитель (распорядитель),</t>
  </si>
  <si>
    <t>Руководитель</t>
  </si>
  <si>
    <t>Бюджет сельского поселения "село Манилы" Пенжинского муниципального района Камчатского края</t>
  </si>
  <si>
    <t>М.Ю. Луцюк</t>
  </si>
  <si>
    <t>903 202 04999 10 0000 151</t>
  </si>
  <si>
    <t>04159527</t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</si>
  <si>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</si>
  <si>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созданию </t>
    </r>
    <r>
      <rPr>
        <sz val="10"/>
        <color indexed="30"/>
        <rFont val="Times New Roman"/>
        <family val="1"/>
      </rPr>
      <t>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</si>
  <si>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Дотации на выравнивание бюджетной обеспеченности сельских поселений. Выполнение полномочий органов государственной власти Камчатского края по расчёту и предоставлению </t>
    </r>
    <r>
      <rPr>
        <sz val="10"/>
        <color indexed="30"/>
        <rFont val="Times New Roman"/>
        <family val="1"/>
      </rPr>
      <t>дотаций поселениям.</t>
    </r>
  </si>
  <si>
    <r>
      <t xml:space="preserve">Дотации на выравнивание бюджетной обеспеченности сельских поселений </t>
    </r>
    <r>
      <rPr>
        <sz val="10"/>
        <color indexed="30"/>
        <rFont val="Times New Roman"/>
        <family val="1"/>
      </rPr>
      <t>(стимулирование)</t>
    </r>
  </si>
  <si>
    <r>
      <t>Государственные полномочия Камчатского края по созданию</t>
    </r>
    <r>
      <rPr>
        <sz val="10"/>
        <color indexed="30"/>
        <rFont val="Times New Roman"/>
        <family val="1"/>
      </rPr>
      <t xml:space="preserve"> 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</si>
  <si>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</si>
  <si>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</t>
    </r>
    <r>
      <rPr>
        <sz val="10"/>
        <color indexed="30"/>
        <rFont val="Times New Roman"/>
        <family val="1"/>
      </rPr>
      <t>государственной регистрации актов гражданского состояния</t>
    </r>
  </si>
  <si>
    <t>903 111 09045 10 0000 120</t>
  </si>
  <si>
    <t>100 103 00000 00 0000 000</t>
  </si>
  <si>
    <t>Налоги на товары (работы, услуги), реализуемые на территории Российской Федерации</t>
  </si>
  <si>
    <r>
      <t>Дотации на выравнивание бюджетной обеспеченности сельских поселений</t>
    </r>
    <r>
      <rPr>
        <sz val="10"/>
        <color indexed="30"/>
        <rFont val="Times New Roman"/>
        <family val="1"/>
      </rPr>
      <t xml:space="preserve"> (стимулирование)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</si>
  <si>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</si>
  <si>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Финансовое управление администрации Пенжинского муниципального района </t>
  </si>
  <si>
    <t>Налог на доходы физических лиц</t>
  </si>
  <si>
    <t>000 101 02000 01 0000 110</t>
  </si>
  <si>
    <t>Налог на имущество физических лиц</t>
  </si>
  <si>
    <t>000 106 01000 00 0000 110</t>
  </si>
  <si>
    <t>Земельный налог</t>
  </si>
  <si>
    <t>000 106 06000 00 0000 110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</si>
  <si>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(за исключением земельных участков муниципальных бюджетных и автономных учреждений)</t>
  </si>
  <si>
    <t>903 111 05025 10 0000 120</t>
  </si>
  <si>
    <t>Невыясненные поступления, зачисляемые в бюджеты поселений</t>
  </si>
  <si>
    <t>903 117 01050 10 0000 180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</si>
  <si>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 Основное мероприятие "Предоставление межбюджетных транфертов местным бюджетам на решение вопросов местного значения в жилищно-коммунальной сфере". Иные межбюджетные трансферты на приобретение сетевых насосов для подключения многоквартирных домов с.Манилы к системе тепло- и водоснабжения.  </t>
  </si>
  <si>
    <t>903 202 29999 10 0000 151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</si>
  <si>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</si>
  <si>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</si>
  <si>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</si>
  <si>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r>
  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. Основное мероприятие "</t>
    </r>
    <r>
      <rPr>
        <sz val="10"/>
        <color indexed="12"/>
        <rFont val="Times New Roman"/>
        <family val="1"/>
      </rPr>
      <t>Проведение мероприятий, направленных на приобретение, установку резервных источников электроснабженияна объектах тепло-, водоснабжения и водоотведения".</t>
    </r>
  </si>
  <si>
    <t>Прочие доходы бюджетов от компенсации затрат бюджетов сельских поселений</t>
  </si>
  <si>
    <t>по ОКТМО</t>
  </si>
  <si>
    <t>30829403</t>
  </si>
  <si>
    <t>Штрафы,санкции, возмещение ущерба</t>
  </si>
  <si>
    <t>903 113 01995 10 0000 130</t>
  </si>
  <si>
    <t>903 113 02995 10 0000 130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</si>
  <si>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</si>
  <si>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Основное мероприятие "Проведение мероприятий, направленных на ремонт ветхих и аварийных сетей". Субсидии местным бюджетам на реализацию мероприятий соответствующй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 </t>
  </si>
  <si>
    <t>Государственные полномочия Камчатского края по государственной регистрации актов гражданского состояния</t>
  </si>
  <si>
    <t>903 202 35930 10 0000 150</t>
  </si>
  <si>
    <t>903 202 16001 10 0000 150</t>
  </si>
  <si>
    <t>903 202 15002 10 0000 150</t>
  </si>
  <si>
    <t>903 202 29999 10 0000 150</t>
  </si>
  <si>
    <t>903 202 35118 10 0000 150</t>
  </si>
  <si>
    <t>903 202 30024 10 0000 150</t>
  </si>
  <si>
    <t>Доходы от оказания платных услуг (работ) получателями средств бюджетов сельских поселений</t>
  </si>
  <si>
    <t>через финансовые органы</t>
  </si>
  <si>
    <t>через банковские счета</t>
  </si>
  <si>
    <t>некассовые операции</t>
  </si>
  <si>
    <t>через финаносвые органы</t>
  </si>
  <si>
    <t>Главный бухгалтер</t>
  </si>
  <si>
    <t>по БК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</si>
  <si>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</t>
    </r>
    <r>
      <rPr>
        <sz val="10"/>
        <color indexed="30"/>
        <rFont val="Times New Roman"/>
        <family val="1"/>
      </rPr>
      <t>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</si>
  <si>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</si>
  <si>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договором, (муниципальным казенным учреждением) сельского поселения</t>
  </si>
  <si>
    <t>903 116 07090 10 0000 140</t>
  </si>
  <si>
    <t>903 116 07010 10 0000 140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</si>
  <si>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</si>
  <si>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</t>
    </r>
    <r>
      <rPr>
        <sz val="10"/>
        <color indexed="30"/>
        <rFont val="Times New Roman"/>
        <family val="1"/>
      </rPr>
      <t>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</si>
  <si>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Государственная программа Камчатского края "Развитие культуры в Камчатском крае" Подпрограмма "Развитие инфраструктуры в сфере культуры" Основное мероприятие "Проведение мероприятий по укреплению материально-технической базы краевых государственных и муниципальных учреждений культуры и учреждений дополнительного образования в сфере культуры"</t>
  </si>
  <si>
    <t>903 202 25467 10 0000 150</t>
  </si>
  <si>
    <t>903 114 02053 10 0000 130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</si>
  <si>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</si>
  <si>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Государствееная программа Кк "Комплексное развитие сельских территорий Кк" Подпрограмма "Создание и развитие инфраструктуры на сельских территориях" Основное мероприятие "Представление государственной поддержки на реализацию общественно-значимых проектов по благоустройству сельских территорий "Обеспечение комплексного развития сельских территорий Расходы за счет краевого бюджета</t>
  </si>
  <si>
    <t>22</t>
  </si>
  <si>
    <t xml:space="preserve">Иные межбюджетные трансферты </t>
  </si>
  <si>
    <r>
      <rPr>
        <sz val="10"/>
        <color indexed="12"/>
        <rFont val="Times New Roman"/>
        <family val="1"/>
      </rPr>
      <t>Иные межбюджетные трансферты</t>
    </r>
    <r>
      <rPr>
        <sz val="10"/>
        <rFont val="Times New Roman"/>
        <family val="1"/>
      </rPr>
      <t xml:space="preserve"> </t>
    </r>
  </si>
  <si>
    <t>903 202 49999 10 0000 150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</si>
  <si>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</si>
  <si>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903 115 02050 10 0000 140</t>
  </si>
  <si>
    <t xml:space="preserve">Государственная программа Камчатского края "Энергоэффективность,развитие энергетики и коммунального хозяйства,обеспечение жителей населенных пунктов Камчатского края коммунальными услугами".Подпрограмма "Энергосбережение и повышение энергетической эффективности в Камчатском крае". Основное мероприятие "Мероприятия,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 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 </t>
  </si>
  <si>
    <t>октября</t>
  </si>
  <si>
    <t>01.10.2022</t>
  </si>
  <si>
    <t>О.А. Пальмина</t>
  </si>
  <si>
    <t>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</si>
</sst>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2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/>
    </xf>
    <xf numFmtId="0" fontId="4" fillId="33" borderId="27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38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26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7" fillId="0" borderId="38" xfId="0" applyNumberFormat="1" applyFont="1" applyFill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46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left" indent="1"/>
    </xf>
    <xf numFmtId="0" fontId="4" fillId="0" borderId="19" xfId="0" applyNumberFormat="1" applyFont="1" applyBorder="1" applyAlignment="1">
      <alignment horizontal="left" indent="1"/>
    </xf>
    <xf numFmtId="49" fontId="4" fillId="0" borderId="2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right"/>
    </xf>
    <xf numFmtId="0" fontId="4" fillId="0" borderId="50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0" fontId="4" fillId="0" borderId="58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48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8"/>
  <sheetViews>
    <sheetView zoomScalePageLayoutView="0" workbookViewId="0" topLeftCell="A4">
      <selection activeCell="CM41" sqref="CM41:CU41"/>
    </sheetView>
  </sheetViews>
  <sheetFormatPr defaultColWidth="1.37890625" defaultRowHeight="12.75"/>
  <cols>
    <col min="1" max="29" width="1.37890625" style="1" customWidth="1"/>
    <col min="30" max="30" width="2.00390625" style="1" customWidth="1"/>
    <col min="31" max="33" width="1.37890625" style="1" customWidth="1"/>
    <col min="34" max="34" width="0.875" style="1" customWidth="1"/>
    <col min="35" max="36" width="1.37890625" style="1" hidden="1" customWidth="1"/>
    <col min="37" max="43" width="1.37890625" style="1" customWidth="1"/>
    <col min="44" max="44" width="8.00390625" style="1" customWidth="1"/>
    <col min="45" max="45" width="4.00390625" style="1" customWidth="1"/>
    <col min="46" max="51" width="1.37890625" style="1" customWidth="1"/>
    <col min="52" max="52" width="2.75390625" style="1" customWidth="1"/>
    <col min="53" max="88" width="1.37890625" style="1" customWidth="1"/>
    <col min="89" max="89" width="1.875" style="1" customWidth="1"/>
    <col min="90" max="98" width="1.37890625" style="1" customWidth="1"/>
    <col min="99" max="99" width="3.00390625" style="1" customWidth="1"/>
    <col min="100" max="16384" width="1.37890625" style="1" customWidth="1"/>
  </cols>
  <sheetData>
    <row r="1" spans="1:99" s="16" customFormat="1" ht="15.75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</row>
    <row r="2" spans="1:99" s="7" customFormat="1" ht="15.75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</row>
    <row r="3" spans="90:99" ht="12.75" customHeight="1" thickBot="1">
      <c r="CL3" s="126" t="s">
        <v>3</v>
      </c>
      <c r="CM3" s="126"/>
      <c r="CN3" s="126"/>
      <c r="CO3" s="126"/>
      <c r="CP3" s="126"/>
      <c r="CQ3" s="126"/>
      <c r="CR3" s="126"/>
      <c r="CS3" s="126"/>
      <c r="CT3" s="126"/>
      <c r="CU3" s="126"/>
    </row>
    <row r="4" spans="88:99" ht="12.75">
      <c r="CJ4" s="2" t="s">
        <v>0</v>
      </c>
      <c r="CL4" s="127" t="s">
        <v>27</v>
      </c>
      <c r="CM4" s="128"/>
      <c r="CN4" s="128"/>
      <c r="CO4" s="128"/>
      <c r="CP4" s="128"/>
      <c r="CQ4" s="128"/>
      <c r="CR4" s="128"/>
      <c r="CS4" s="128"/>
      <c r="CT4" s="128"/>
      <c r="CU4" s="129"/>
    </row>
    <row r="5" spans="1:99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N5" s="4"/>
      <c r="AO5" s="4"/>
      <c r="AP5" s="5" t="s">
        <v>5</v>
      </c>
      <c r="AQ5" s="125" t="s">
        <v>181</v>
      </c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4"/>
      <c r="BD5" s="5" t="s">
        <v>25</v>
      </c>
      <c r="BE5" s="116">
        <v>22</v>
      </c>
      <c r="BF5" s="116"/>
      <c r="BG5" s="116"/>
      <c r="BH5" s="6" t="s">
        <v>2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CJ5" s="2" t="s">
        <v>4</v>
      </c>
      <c r="CL5" s="108" t="s">
        <v>182</v>
      </c>
      <c r="CM5" s="69"/>
      <c r="CN5" s="69"/>
      <c r="CO5" s="69"/>
      <c r="CP5" s="69"/>
      <c r="CQ5" s="69"/>
      <c r="CR5" s="69"/>
      <c r="CS5" s="69"/>
      <c r="CT5" s="69"/>
      <c r="CU5" s="109"/>
    </row>
    <row r="6" spans="1:99" ht="12.75">
      <c r="A6" s="10" t="s">
        <v>105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CJ6" s="2"/>
      <c r="CL6" s="133" t="s">
        <v>110</v>
      </c>
      <c r="CM6" s="134"/>
      <c r="CN6" s="134"/>
      <c r="CO6" s="134"/>
      <c r="CP6" s="134"/>
      <c r="CQ6" s="134"/>
      <c r="CR6" s="134"/>
      <c r="CS6" s="134"/>
      <c r="CT6" s="134"/>
      <c r="CU6" s="135"/>
    </row>
    <row r="7" spans="1:99" ht="12.75">
      <c r="A7" s="10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6" t="s">
        <v>123</v>
      </c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CJ7" s="2" t="s">
        <v>14</v>
      </c>
      <c r="CL7" s="121"/>
      <c r="CM7" s="122"/>
      <c r="CN7" s="122"/>
      <c r="CO7" s="122"/>
      <c r="CP7" s="122"/>
      <c r="CQ7" s="122"/>
      <c r="CR7" s="122"/>
      <c r="CS7" s="122"/>
      <c r="CT7" s="122"/>
      <c r="CU7" s="123"/>
    </row>
    <row r="8" spans="1:99" ht="15" customHeight="1">
      <c r="A8" s="10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5" t="s">
        <v>107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1"/>
      <c r="BZ8" s="11"/>
      <c r="CA8" s="11"/>
      <c r="CB8" s="11"/>
      <c r="CC8" s="11"/>
      <c r="CJ8" s="14" t="s">
        <v>141</v>
      </c>
      <c r="CK8" s="11"/>
      <c r="CL8" s="121" t="s">
        <v>142</v>
      </c>
      <c r="CM8" s="122"/>
      <c r="CN8" s="122"/>
      <c r="CO8" s="122"/>
      <c r="CP8" s="122"/>
      <c r="CQ8" s="122"/>
      <c r="CR8" s="122"/>
      <c r="CS8" s="122"/>
      <c r="CT8" s="122"/>
      <c r="CU8" s="123"/>
    </row>
    <row r="9" spans="1:99" ht="15" customHeight="1">
      <c r="A9" s="3" t="s">
        <v>31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CL9" s="108"/>
      <c r="CM9" s="69"/>
      <c r="CN9" s="69"/>
      <c r="CO9" s="69"/>
      <c r="CP9" s="69"/>
      <c r="CQ9" s="69"/>
      <c r="CR9" s="69"/>
      <c r="CS9" s="69"/>
      <c r="CT9" s="69"/>
      <c r="CU9" s="109"/>
    </row>
    <row r="10" spans="1:99" ht="15" customHeight="1" thickBot="1">
      <c r="A10" s="3" t="s">
        <v>7</v>
      </c>
      <c r="CJ10" s="2" t="s">
        <v>8</v>
      </c>
      <c r="CL10" s="136" t="s">
        <v>9</v>
      </c>
      <c r="CM10" s="137"/>
      <c r="CN10" s="137"/>
      <c r="CO10" s="137"/>
      <c r="CP10" s="137"/>
      <c r="CQ10" s="137"/>
      <c r="CR10" s="137"/>
      <c r="CS10" s="137"/>
      <c r="CT10" s="137"/>
      <c r="CU10" s="138"/>
    </row>
    <row r="11" ht="4.5" customHeight="1"/>
    <row r="12" spans="1:99" s="17" customFormat="1" ht="14.25">
      <c r="A12" s="120" t="s">
        <v>32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</row>
    <row r="13" ht="3" customHeight="1"/>
    <row r="14" spans="1:99" s="7" customFormat="1" ht="12.75">
      <c r="A14" s="112" t="s">
        <v>10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 t="s">
        <v>15</v>
      </c>
      <c r="AF14" s="112"/>
      <c r="AG14" s="112"/>
      <c r="AH14" s="112"/>
      <c r="AI14" s="112"/>
      <c r="AJ14" s="112"/>
      <c r="AK14" s="112" t="s">
        <v>33</v>
      </c>
      <c r="AL14" s="112"/>
      <c r="AM14" s="112"/>
      <c r="AN14" s="112"/>
      <c r="AO14" s="112"/>
      <c r="AP14" s="112"/>
      <c r="AQ14" s="112"/>
      <c r="AR14" s="112"/>
      <c r="AS14" s="112"/>
      <c r="AT14" s="112" t="s">
        <v>34</v>
      </c>
      <c r="AU14" s="112"/>
      <c r="AV14" s="112"/>
      <c r="AW14" s="112"/>
      <c r="AX14" s="112"/>
      <c r="AY14" s="112"/>
      <c r="AZ14" s="112"/>
      <c r="BA14" s="112"/>
      <c r="BB14" s="112"/>
      <c r="BC14" s="139" t="s">
        <v>37</v>
      </c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1"/>
      <c r="CM14" s="112" t="s">
        <v>48</v>
      </c>
      <c r="CN14" s="112"/>
      <c r="CO14" s="112"/>
      <c r="CP14" s="112"/>
      <c r="CQ14" s="112"/>
      <c r="CR14" s="112"/>
      <c r="CS14" s="112"/>
      <c r="CT14" s="112"/>
      <c r="CU14" s="112"/>
    </row>
    <row r="15" spans="1:99" s="7" customFormat="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 t="s">
        <v>16</v>
      </c>
      <c r="AF15" s="130"/>
      <c r="AG15" s="130"/>
      <c r="AH15" s="130"/>
      <c r="AI15" s="130"/>
      <c r="AJ15" s="130"/>
      <c r="AK15" s="130" t="s">
        <v>161</v>
      </c>
      <c r="AL15" s="130"/>
      <c r="AM15" s="130"/>
      <c r="AN15" s="130"/>
      <c r="AO15" s="130"/>
      <c r="AP15" s="130"/>
      <c r="AQ15" s="130"/>
      <c r="AR15" s="130"/>
      <c r="AS15" s="130"/>
      <c r="AT15" s="130" t="s">
        <v>35</v>
      </c>
      <c r="AU15" s="130"/>
      <c r="AV15" s="130"/>
      <c r="AW15" s="130"/>
      <c r="AX15" s="130"/>
      <c r="AY15" s="130"/>
      <c r="AZ15" s="130"/>
      <c r="BA15" s="130"/>
      <c r="BB15" s="130"/>
      <c r="BC15" s="79" t="s">
        <v>156</v>
      </c>
      <c r="BD15" s="80"/>
      <c r="BE15" s="80"/>
      <c r="BF15" s="80"/>
      <c r="BG15" s="80"/>
      <c r="BH15" s="80"/>
      <c r="BI15" s="80"/>
      <c r="BJ15" s="80"/>
      <c r="BK15" s="81"/>
      <c r="BL15" s="70" t="s">
        <v>157</v>
      </c>
      <c r="BM15" s="71"/>
      <c r="BN15" s="71"/>
      <c r="BO15" s="71"/>
      <c r="BP15" s="71"/>
      <c r="BQ15" s="71"/>
      <c r="BR15" s="71"/>
      <c r="BS15" s="71"/>
      <c r="BT15" s="72"/>
      <c r="BU15" s="70" t="s">
        <v>158</v>
      </c>
      <c r="BV15" s="71"/>
      <c r="BW15" s="71"/>
      <c r="BX15" s="71"/>
      <c r="BY15" s="71"/>
      <c r="BZ15" s="71"/>
      <c r="CA15" s="71"/>
      <c r="CB15" s="71"/>
      <c r="CC15" s="72"/>
      <c r="CD15" s="130" t="s">
        <v>47</v>
      </c>
      <c r="CE15" s="130"/>
      <c r="CF15" s="130"/>
      <c r="CG15" s="130"/>
      <c r="CH15" s="130"/>
      <c r="CI15" s="130"/>
      <c r="CJ15" s="130"/>
      <c r="CK15" s="130"/>
      <c r="CL15" s="130"/>
      <c r="CM15" s="130" t="s">
        <v>49</v>
      </c>
      <c r="CN15" s="130"/>
      <c r="CO15" s="130"/>
      <c r="CP15" s="130"/>
      <c r="CQ15" s="130"/>
      <c r="CR15" s="130"/>
      <c r="CS15" s="130"/>
      <c r="CT15" s="130"/>
      <c r="CU15" s="130"/>
    </row>
    <row r="16" spans="1:99" s="7" customFormat="1" ht="12.7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  <c r="AE16" s="117"/>
      <c r="AF16" s="118"/>
      <c r="AG16" s="118"/>
      <c r="AH16" s="118"/>
      <c r="AI16" s="118"/>
      <c r="AJ16" s="119"/>
      <c r="AK16" s="117"/>
      <c r="AL16" s="118"/>
      <c r="AM16" s="118"/>
      <c r="AN16" s="118"/>
      <c r="AO16" s="118"/>
      <c r="AP16" s="118"/>
      <c r="AQ16" s="118"/>
      <c r="AR16" s="118"/>
      <c r="AS16" s="119"/>
      <c r="AT16" s="117" t="s">
        <v>36</v>
      </c>
      <c r="AU16" s="118"/>
      <c r="AV16" s="118"/>
      <c r="AW16" s="118"/>
      <c r="AX16" s="118"/>
      <c r="AY16" s="118"/>
      <c r="AZ16" s="118"/>
      <c r="BA16" s="118"/>
      <c r="BB16" s="119"/>
      <c r="BC16" s="82"/>
      <c r="BD16" s="83"/>
      <c r="BE16" s="83"/>
      <c r="BF16" s="83"/>
      <c r="BG16" s="83"/>
      <c r="BH16" s="83"/>
      <c r="BI16" s="83"/>
      <c r="BJ16" s="83"/>
      <c r="BK16" s="84"/>
      <c r="BL16" s="73"/>
      <c r="BM16" s="74"/>
      <c r="BN16" s="74"/>
      <c r="BO16" s="74"/>
      <c r="BP16" s="74"/>
      <c r="BQ16" s="74"/>
      <c r="BR16" s="74"/>
      <c r="BS16" s="74"/>
      <c r="BT16" s="75"/>
      <c r="BU16" s="73"/>
      <c r="BV16" s="74"/>
      <c r="BW16" s="74"/>
      <c r="BX16" s="74"/>
      <c r="BY16" s="74"/>
      <c r="BZ16" s="74"/>
      <c r="CA16" s="74"/>
      <c r="CB16" s="74"/>
      <c r="CC16" s="75"/>
      <c r="CD16" s="117"/>
      <c r="CE16" s="118"/>
      <c r="CF16" s="118"/>
      <c r="CG16" s="118"/>
      <c r="CH16" s="118"/>
      <c r="CI16" s="118"/>
      <c r="CJ16" s="118"/>
      <c r="CK16" s="118"/>
      <c r="CL16" s="119"/>
      <c r="CM16" s="117" t="s">
        <v>36</v>
      </c>
      <c r="CN16" s="118"/>
      <c r="CO16" s="118"/>
      <c r="CP16" s="118"/>
      <c r="CQ16" s="118"/>
      <c r="CR16" s="118"/>
      <c r="CS16" s="118"/>
      <c r="CT16" s="118"/>
      <c r="CU16" s="119"/>
    </row>
    <row r="17" spans="1:99" s="7" customFormat="1" ht="12.75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117"/>
      <c r="AF17" s="118"/>
      <c r="AG17" s="118"/>
      <c r="AH17" s="118"/>
      <c r="AI17" s="118"/>
      <c r="AJ17" s="119"/>
      <c r="AK17" s="117"/>
      <c r="AL17" s="118"/>
      <c r="AM17" s="118"/>
      <c r="AN17" s="118"/>
      <c r="AO17" s="118"/>
      <c r="AP17" s="118"/>
      <c r="AQ17" s="118"/>
      <c r="AR17" s="118"/>
      <c r="AS17" s="119"/>
      <c r="AT17" s="117"/>
      <c r="AU17" s="118"/>
      <c r="AV17" s="118"/>
      <c r="AW17" s="118"/>
      <c r="AX17" s="118"/>
      <c r="AY17" s="118"/>
      <c r="AZ17" s="118"/>
      <c r="BA17" s="118"/>
      <c r="BB17" s="119"/>
      <c r="BC17" s="82"/>
      <c r="BD17" s="83"/>
      <c r="BE17" s="83"/>
      <c r="BF17" s="83"/>
      <c r="BG17" s="83"/>
      <c r="BH17" s="83"/>
      <c r="BI17" s="83"/>
      <c r="BJ17" s="83"/>
      <c r="BK17" s="84"/>
      <c r="BL17" s="73"/>
      <c r="BM17" s="74"/>
      <c r="BN17" s="74"/>
      <c r="BO17" s="74"/>
      <c r="BP17" s="74"/>
      <c r="BQ17" s="74"/>
      <c r="BR17" s="74"/>
      <c r="BS17" s="74"/>
      <c r="BT17" s="75"/>
      <c r="BU17" s="73"/>
      <c r="BV17" s="74"/>
      <c r="BW17" s="74"/>
      <c r="BX17" s="74"/>
      <c r="BY17" s="74"/>
      <c r="BZ17" s="74"/>
      <c r="CA17" s="74"/>
      <c r="CB17" s="74"/>
      <c r="CC17" s="75"/>
      <c r="CD17" s="117"/>
      <c r="CE17" s="118"/>
      <c r="CF17" s="118"/>
      <c r="CG17" s="118"/>
      <c r="CH17" s="118"/>
      <c r="CI17" s="118"/>
      <c r="CJ17" s="118"/>
      <c r="CK17" s="118"/>
      <c r="CL17" s="119"/>
      <c r="CM17" s="117"/>
      <c r="CN17" s="118"/>
      <c r="CO17" s="118"/>
      <c r="CP17" s="118"/>
      <c r="CQ17" s="118"/>
      <c r="CR17" s="118"/>
      <c r="CS17" s="118"/>
      <c r="CT17" s="118"/>
      <c r="CU17" s="119"/>
    </row>
    <row r="18" spans="1:99" s="7" customFormat="1" ht="12.7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5"/>
      <c r="AE18" s="113"/>
      <c r="AF18" s="114"/>
      <c r="AG18" s="114"/>
      <c r="AH18" s="114"/>
      <c r="AI18" s="114"/>
      <c r="AJ18" s="115"/>
      <c r="AK18" s="113"/>
      <c r="AL18" s="114"/>
      <c r="AM18" s="114"/>
      <c r="AN18" s="114"/>
      <c r="AO18" s="114"/>
      <c r="AP18" s="114"/>
      <c r="AQ18" s="114"/>
      <c r="AR18" s="114"/>
      <c r="AS18" s="115"/>
      <c r="AT18" s="113"/>
      <c r="AU18" s="114"/>
      <c r="AV18" s="114"/>
      <c r="AW18" s="114"/>
      <c r="AX18" s="114"/>
      <c r="AY18" s="114"/>
      <c r="AZ18" s="114"/>
      <c r="BA18" s="114"/>
      <c r="BB18" s="115"/>
      <c r="BC18" s="85"/>
      <c r="BD18" s="86"/>
      <c r="BE18" s="86"/>
      <c r="BF18" s="86"/>
      <c r="BG18" s="86"/>
      <c r="BH18" s="86"/>
      <c r="BI18" s="86"/>
      <c r="BJ18" s="86"/>
      <c r="BK18" s="87"/>
      <c r="BL18" s="76"/>
      <c r="BM18" s="77"/>
      <c r="BN18" s="77"/>
      <c r="BO18" s="77"/>
      <c r="BP18" s="77"/>
      <c r="BQ18" s="77"/>
      <c r="BR18" s="77"/>
      <c r="BS18" s="77"/>
      <c r="BT18" s="78"/>
      <c r="BU18" s="76"/>
      <c r="BV18" s="77"/>
      <c r="BW18" s="77"/>
      <c r="BX18" s="77"/>
      <c r="BY18" s="77"/>
      <c r="BZ18" s="77"/>
      <c r="CA18" s="77"/>
      <c r="CB18" s="77"/>
      <c r="CC18" s="78"/>
      <c r="CD18" s="113"/>
      <c r="CE18" s="114"/>
      <c r="CF18" s="114"/>
      <c r="CG18" s="114"/>
      <c r="CH18" s="114"/>
      <c r="CI18" s="114"/>
      <c r="CJ18" s="114"/>
      <c r="CK18" s="114"/>
      <c r="CL18" s="115"/>
      <c r="CM18" s="113"/>
      <c r="CN18" s="114"/>
      <c r="CO18" s="114"/>
      <c r="CP18" s="114"/>
      <c r="CQ18" s="114"/>
      <c r="CR18" s="114"/>
      <c r="CS18" s="114"/>
      <c r="CT18" s="114"/>
      <c r="CU18" s="115"/>
    </row>
    <row r="19" spans="1:99" s="7" customFormat="1" ht="12.75">
      <c r="A19" s="112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>
        <v>2</v>
      </c>
      <c r="AF19" s="112"/>
      <c r="AG19" s="112"/>
      <c r="AH19" s="112"/>
      <c r="AI19" s="112"/>
      <c r="AJ19" s="112"/>
      <c r="AK19" s="112">
        <v>3</v>
      </c>
      <c r="AL19" s="112"/>
      <c r="AM19" s="112"/>
      <c r="AN19" s="112"/>
      <c r="AO19" s="112"/>
      <c r="AP19" s="112"/>
      <c r="AQ19" s="112"/>
      <c r="AR19" s="112"/>
      <c r="AS19" s="112"/>
      <c r="AT19" s="112">
        <v>4</v>
      </c>
      <c r="AU19" s="112"/>
      <c r="AV19" s="112"/>
      <c r="AW19" s="112"/>
      <c r="AX19" s="112"/>
      <c r="AY19" s="112"/>
      <c r="AZ19" s="112"/>
      <c r="BA19" s="112"/>
      <c r="BB19" s="112"/>
      <c r="BC19" s="143">
        <v>5</v>
      </c>
      <c r="BD19" s="143"/>
      <c r="BE19" s="143"/>
      <c r="BF19" s="143"/>
      <c r="BG19" s="143"/>
      <c r="BH19" s="143"/>
      <c r="BI19" s="143"/>
      <c r="BJ19" s="143"/>
      <c r="BK19" s="143"/>
      <c r="BL19" s="112">
        <v>6</v>
      </c>
      <c r="BM19" s="112"/>
      <c r="BN19" s="112"/>
      <c r="BO19" s="112"/>
      <c r="BP19" s="112"/>
      <c r="BQ19" s="112"/>
      <c r="BR19" s="112"/>
      <c r="BS19" s="112"/>
      <c r="BT19" s="112"/>
      <c r="BU19" s="112">
        <v>7</v>
      </c>
      <c r="BV19" s="112"/>
      <c r="BW19" s="112"/>
      <c r="BX19" s="112"/>
      <c r="BY19" s="112"/>
      <c r="BZ19" s="112"/>
      <c r="CA19" s="112"/>
      <c r="CB19" s="112"/>
      <c r="CC19" s="112"/>
      <c r="CD19" s="112">
        <v>8</v>
      </c>
      <c r="CE19" s="112"/>
      <c r="CF19" s="112"/>
      <c r="CG19" s="112"/>
      <c r="CH19" s="112"/>
      <c r="CI19" s="112"/>
      <c r="CJ19" s="112"/>
      <c r="CK19" s="112"/>
      <c r="CL19" s="112"/>
      <c r="CM19" s="112">
        <v>9</v>
      </c>
      <c r="CN19" s="112"/>
      <c r="CO19" s="112"/>
      <c r="CP19" s="112"/>
      <c r="CQ19" s="112"/>
      <c r="CR19" s="112"/>
      <c r="CS19" s="112"/>
      <c r="CT19" s="112"/>
      <c r="CU19" s="112"/>
    </row>
    <row r="20" spans="1:99" ht="15" customHeight="1">
      <c r="A20" s="144" t="s">
        <v>50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69" t="s">
        <v>18</v>
      </c>
      <c r="AF20" s="69"/>
      <c r="AG20" s="69"/>
      <c r="AH20" s="69"/>
      <c r="AI20" s="69"/>
      <c r="AJ20" s="69"/>
      <c r="AK20" s="69" t="s">
        <v>51</v>
      </c>
      <c r="AL20" s="69"/>
      <c r="AM20" s="69"/>
      <c r="AN20" s="69"/>
      <c r="AO20" s="69"/>
      <c r="AP20" s="69"/>
      <c r="AQ20" s="69"/>
      <c r="AR20" s="69"/>
      <c r="AS20" s="69"/>
      <c r="AT20" s="110">
        <f>AT22+AT23+AT24+AT25+AT26+AT27+AT29+AT31+AT32+AT33+AT36+AT37+AT40+AT43+AT42+AT44+AT45+AT46+AT47+AT48</f>
        <v>41003761</v>
      </c>
      <c r="AU20" s="110"/>
      <c r="AV20" s="110"/>
      <c r="AW20" s="110"/>
      <c r="AX20" s="110"/>
      <c r="AY20" s="110"/>
      <c r="AZ20" s="110"/>
      <c r="BA20" s="110"/>
      <c r="BB20" s="110"/>
      <c r="BC20" s="110">
        <f>BC22+BC23+BC24+BC25+BC26+BC27+BC29+BC30+BC33+BC35+BC36+BC37+BC38+BC39+BC43+BC44+BC45+BC46+BC47+BC48+BC40+BC42+BC34+BC28+BC31+BC32</f>
        <v>35382218.96</v>
      </c>
      <c r="BD20" s="110"/>
      <c r="BE20" s="110"/>
      <c r="BF20" s="110"/>
      <c r="BG20" s="110"/>
      <c r="BH20" s="110"/>
      <c r="BI20" s="110"/>
      <c r="BJ20" s="110"/>
      <c r="BK20" s="110"/>
      <c r="BL20" s="110">
        <f>BL22+BL23+BL24+BL25+BL26+BL27+BL29+BL30+BL33+BL35+BL36+BL37+BL38+BL39+BL43+BL44+BL45+BL46+BL47+BL48</f>
        <v>0</v>
      </c>
      <c r="BM20" s="110"/>
      <c r="BN20" s="110"/>
      <c r="BO20" s="110"/>
      <c r="BP20" s="110"/>
      <c r="BQ20" s="110"/>
      <c r="BR20" s="110"/>
      <c r="BS20" s="110"/>
      <c r="BT20" s="110"/>
      <c r="BU20" s="110">
        <f>BU22+BU23+BU24+BU25+BU26+BU27+BU29+BU30+BU33+BU35+BU36+BU37+BU38+BU39+BU43+BU44+BU45+BU46+BU47+BU48</f>
        <v>0</v>
      </c>
      <c r="BV20" s="110"/>
      <c r="BW20" s="110"/>
      <c r="BX20" s="110"/>
      <c r="BY20" s="110"/>
      <c r="BZ20" s="110"/>
      <c r="CA20" s="110"/>
      <c r="CB20" s="110"/>
      <c r="CC20" s="110"/>
      <c r="CD20" s="110">
        <f>CD22+CD23+CD24+CD25+CD26+CD27+CD29+CD30+CD33+CD35+CD36+CD37+CD38+CD39+CD43+CD44+CD45+CD46+CD47+CD48+CD28+CD31+CD32+CD34+CD40+CD41+CD42</f>
        <v>35382218.96</v>
      </c>
      <c r="CE20" s="110"/>
      <c r="CF20" s="110"/>
      <c r="CG20" s="110"/>
      <c r="CH20" s="110"/>
      <c r="CI20" s="110"/>
      <c r="CJ20" s="110"/>
      <c r="CK20" s="110"/>
      <c r="CL20" s="110"/>
      <c r="CM20" s="110">
        <f>CM22+CM23+CM24+CM25+CM26+CM27+CM29+CM30+CM33+CM35+CM36+CM37+CM38+CM39+CM43+CM44+CM45+CM46+CM47+CM48+CM28+CM31+CM32+CM34+CM40+CM41+CM42</f>
        <v>5621542.04</v>
      </c>
      <c r="CN20" s="110"/>
      <c r="CO20" s="110"/>
      <c r="CP20" s="110"/>
      <c r="CQ20" s="110"/>
      <c r="CR20" s="110"/>
      <c r="CS20" s="110"/>
      <c r="CT20" s="110"/>
      <c r="CU20" s="110"/>
    </row>
    <row r="21" spans="1:99" ht="12.75">
      <c r="A21" s="144" t="s">
        <v>17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111"/>
      <c r="AU21" s="111"/>
      <c r="AV21" s="111"/>
      <c r="AW21" s="111"/>
      <c r="AX21" s="111"/>
      <c r="AY21" s="111"/>
      <c r="AZ21" s="111"/>
      <c r="BA21" s="111"/>
      <c r="BB21" s="111"/>
      <c r="BC21" s="142"/>
      <c r="BD21" s="142"/>
      <c r="BE21" s="142"/>
      <c r="BF21" s="142"/>
      <c r="BG21" s="142"/>
      <c r="BH21" s="142"/>
      <c r="BI21" s="142"/>
      <c r="BJ21" s="142"/>
      <c r="BK21" s="142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</row>
    <row r="22" spans="1:99" ht="36" customHeight="1">
      <c r="A22" s="51" t="s">
        <v>124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E22" s="100"/>
      <c r="AF22" s="106"/>
      <c r="AG22" s="106"/>
      <c r="AH22" s="106"/>
      <c r="AI22" s="106"/>
      <c r="AJ22" s="106"/>
      <c r="AK22" s="100" t="s">
        <v>125</v>
      </c>
      <c r="AL22" s="106"/>
      <c r="AM22" s="106"/>
      <c r="AN22" s="106"/>
      <c r="AO22" s="106"/>
      <c r="AP22" s="106"/>
      <c r="AQ22" s="106"/>
      <c r="AR22" s="106"/>
      <c r="AS22" s="106"/>
      <c r="AT22" s="93">
        <v>4429000</v>
      </c>
      <c r="AU22" s="106"/>
      <c r="AV22" s="106"/>
      <c r="AW22" s="106"/>
      <c r="AX22" s="106"/>
      <c r="AY22" s="106"/>
      <c r="AZ22" s="106"/>
      <c r="BA22" s="106"/>
      <c r="BB22" s="106"/>
      <c r="BC22" s="93">
        <v>3367193.33</v>
      </c>
      <c r="BD22" s="106"/>
      <c r="BE22" s="106"/>
      <c r="BF22" s="106"/>
      <c r="BG22" s="106"/>
      <c r="BH22" s="106"/>
      <c r="BI22" s="106"/>
      <c r="BJ22" s="106"/>
      <c r="BK22" s="106"/>
      <c r="BL22" s="46"/>
      <c r="BM22" s="95"/>
      <c r="BN22" s="95"/>
      <c r="BO22" s="95"/>
      <c r="BP22" s="95"/>
      <c r="BQ22" s="95"/>
      <c r="BR22" s="95"/>
      <c r="BS22" s="95"/>
      <c r="BT22" s="96"/>
      <c r="BU22" s="62"/>
      <c r="BV22" s="62"/>
      <c r="BW22" s="62"/>
      <c r="BX22" s="62"/>
      <c r="BY22" s="62"/>
      <c r="BZ22" s="62"/>
      <c r="CA22" s="62"/>
      <c r="CB22" s="62"/>
      <c r="CC22" s="62"/>
      <c r="CD22" s="93">
        <f aca="true" t="shared" si="0" ref="CD22:CD38">BC22</f>
        <v>3367193.33</v>
      </c>
      <c r="CE22" s="106"/>
      <c r="CF22" s="106"/>
      <c r="CG22" s="106"/>
      <c r="CH22" s="106"/>
      <c r="CI22" s="106"/>
      <c r="CJ22" s="106"/>
      <c r="CK22" s="106"/>
      <c r="CL22" s="106"/>
      <c r="CM22" s="94">
        <f aca="true" t="shared" si="1" ref="CM22:CM33">AT22-CD22</f>
        <v>1061806.67</v>
      </c>
      <c r="CN22" s="94"/>
      <c r="CO22" s="94"/>
      <c r="CP22" s="94"/>
      <c r="CQ22" s="94"/>
      <c r="CR22" s="94"/>
      <c r="CS22" s="94"/>
      <c r="CT22" s="94"/>
      <c r="CU22" s="94"/>
    </row>
    <row r="23" spans="1:99" ht="27.75" customHeight="1">
      <c r="A23" s="107" t="s">
        <v>120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0"/>
      <c r="AF23" s="100"/>
      <c r="AG23" s="100"/>
      <c r="AH23" s="100"/>
      <c r="AI23" s="100"/>
      <c r="AJ23" s="100"/>
      <c r="AK23" s="100" t="s">
        <v>119</v>
      </c>
      <c r="AL23" s="100"/>
      <c r="AM23" s="100"/>
      <c r="AN23" s="100"/>
      <c r="AO23" s="100"/>
      <c r="AP23" s="100"/>
      <c r="AQ23" s="100"/>
      <c r="AR23" s="100"/>
      <c r="AS23" s="100"/>
      <c r="AT23" s="93">
        <f>694840-59860</f>
        <v>634980</v>
      </c>
      <c r="AU23" s="93"/>
      <c r="AV23" s="93"/>
      <c r="AW23" s="93"/>
      <c r="AX23" s="93"/>
      <c r="AY23" s="93"/>
      <c r="AZ23" s="93"/>
      <c r="BA23" s="93"/>
      <c r="BB23" s="93"/>
      <c r="BC23" s="93">
        <v>546224.13</v>
      </c>
      <c r="BD23" s="93"/>
      <c r="BE23" s="93"/>
      <c r="BF23" s="93"/>
      <c r="BG23" s="93"/>
      <c r="BH23" s="93"/>
      <c r="BI23" s="93"/>
      <c r="BJ23" s="93"/>
      <c r="BK23" s="93"/>
      <c r="BL23" s="46"/>
      <c r="BM23" s="95"/>
      <c r="BN23" s="95"/>
      <c r="BO23" s="95"/>
      <c r="BP23" s="95"/>
      <c r="BQ23" s="95"/>
      <c r="BR23" s="95"/>
      <c r="BS23" s="95"/>
      <c r="BT23" s="96"/>
      <c r="BU23" s="62"/>
      <c r="BV23" s="62"/>
      <c r="BW23" s="62"/>
      <c r="BX23" s="62"/>
      <c r="BY23" s="62"/>
      <c r="BZ23" s="62"/>
      <c r="CA23" s="62"/>
      <c r="CB23" s="62"/>
      <c r="CC23" s="62"/>
      <c r="CD23" s="93">
        <f t="shared" si="0"/>
        <v>546224.13</v>
      </c>
      <c r="CE23" s="93"/>
      <c r="CF23" s="93"/>
      <c r="CG23" s="93"/>
      <c r="CH23" s="93"/>
      <c r="CI23" s="93"/>
      <c r="CJ23" s="93"/>
      <c r="CK23" s="93"/>
      <c r="CL23" s="93"/>
      <c r="CM23" s="94">
        <f t="shared" si="1"/>
        <v>88755.87</v>
      </c>
      <c r="CN23" s="94"/>
      <c r="CO23" s="94"/>
      <c r="CP23" s="94"/>
      <c r="CQ23" s="94"/>
      <c r="CR23" s="94"/>
      <c r="CS23" s="94"/>
      <c r="CT23" s="94"/>
      <c r="CU23" s="94"/>
    </row>
    <row r="24" spans="1:99" ht="27.75" customHeight="1">
      <c r="A24" s="107" t="s">
        <v>126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0"/>
      <c r="AF24" s="100"/>
      <c r="AG24" s="100"/>
      <c r="AH24" s="100"/>
      <c r="AI24" s="100"/>
      <c r="AJ24" s="100"/>
      <c r="AK24" s="100" t="s">
        <v>127</v>
      </c>
      <c r="AL24" s="100"/>
      <c r="AM24" s="100"/>
      <c r="AN24" s="100"/>
      <c r="AO24" s="100"/>
      <c r="AP24" s="100"/>
      <c r="AQ24" s="100"/>
      <c r="AR24" s="100"/>
      <c r="AS24" s="100"/>
      <c r="AT24" s="93">
        <v>75000</v>
      </c>
      <c r="AU24" s="93"/>
      <c r="AV24" s="93"/>
      <c r="AW24" s="93"/>
      <c r="AX24" s="93"/>
      <c r="AY24" s="93"/>
      <c r="AZ24" s="93"/>
      <c r="BA24" s="93"/>
      <c r="BB24" s="93"/>
      <c r="BC24" s="93">
        <v>52096.38</v>
      </c>
      <c r="BD24" s="93"/>
      <c r="BE24" s="93"/>
      <c r="BF24" s="93"/>
      <c r="BG24" s="93"/>
      <c r="BH24" s="93"/>
      <c r="BI24" s="93"/>
      <c r="BJ24" s="93"/>
      <c r="BK24" s="93"/>
      <c r="BL24" s="46"/>
      <c r="BM24" s="95"/>
      <c r="BN24" s="95"/>
      <c r="BO24" s="95"/>
      <c r="BP24" s="95"/>
      <c r="BQ24" s="95"/>
      <c r="BR24" s="95"/>
      <c r="BS24" s="95"/>
      <c r="BT24" s="96"/>
      <c r="BU24" s="62"/>
      <c r="BV24" s="62"/>
      <c r="BW24" s="62"/>
      <c r="BX24" s="62"/>
      <c r="BY24" s="62"/>
      <c r="BZ24" s="62"/>
      <c r="CA24" s="62"/>
      <c r="CB24" s="62"/>
      <c r="CC24" s="62"/>
      <c r="CD24" s="93">
        <f t="shared" si="0"/>
        <v>52096.38</v>
      </c>
      <c r="CE24" s="93"/>
      <c r="CF24" s="93"/>
      <c r="CG24" s="93"/>
      <c r="CH24" s="93"/>
      <c r="CI24" s="93"/>
      <c r="CJ24" s="93"/>
      <c r="CK24" s="93"/>
      <c r="CL24" s="93"/>
      <c r="CM24" s="94">
        <f t="shared" si="1"/>
        <v>22903.620000000003</v>
      </c>
      <c r="CN24" s="94"/>
      <c r="CO24" s="94"/>
      <c r="CP24" s="94"/>
      <c r="CQ24" s="94"/>
      <c r="CR24" s="94"/>
      <c r="CS24" s="94"/>
      <c r="CT24" s="94"/>
      <c r="CU24" s="94"/>
    </row>
    <row r="25" spans="1:99" ht="27.75" customHeight="1">
      <c r="A25" s="107" t="s">
        <v>128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0"/>
      <c r="AF25" s="100"/>
      <c r="AG25" s="100"/>
      <c r="AH25" s="100"/>
      <c r="AI25" s="100"/>
      <c r="AJ25" s="100"/>
      <c r="AK25" s="100" t="s">
        <v>129</v>
      </c>
      <c r="AL25" s="100"/>
      <c r="AM25" s="100"/>
      <c r="AN25" s="100"/>
      <c r="AO25" s="100"/>
      <c r="AP25" s="100"/>
      <c r="AQ25" s="100"/>
      <c r="AR25" s="100"/>
      <c r="AS25" s="100"/>
      <c r="AT25" s="93">
        <v>250000</v>
      </c>
      <c r="AU25" s="93"/>
      <c r="AV25" s="93"/>
      <c r="AW25" s="93"/>
      <c r="AX25" s="93"/>
      <c r="AY25" s="93"/>
      <c r="AZ25" s="93"/>
      <c r="BA25" s="93"/>
      <c r="BB25" s="93"/>
      <c r="BC25" s="93">
        <v>232927.76</v>
      </c>
      <c r="BD25" s="93"/>
      <c r="BE25" s="93"/>
      <c r="BF25" s="93"/>
      <c r="BG25" s="93"/>
      <c r="BH25" s="93"/>
      <c r="BI25" s="93"/>
      <c r="BJ25" s="93"/>
      <c r="BK25" s="93"/>
      <c r="BL25" s="46"/>
      <c r="BM25" s="95"/>
      <c r="BN25" s="95"/>
      <c r="BO25" s="95"/>
      <c r="BP25" s="95"/>
      <c r="BQ25" s="95"/>
      <c r="BR25" s="95"/>
      <c r="BS25" s="95"/>
      <c r="BT25" s="96"/>
      <c r="BU25" s="62"/>
      <c r="BV25" s="62"/>
      <c r="BW25" s="62"/>
      <c r="BX25" s="62"/>
      <c r="BY25" s="62"/>
      <c r="BZ25" s="62"/>
      <c r="CA25" s="62"/>
      <c r="CB25" s="62"/>
      <c r="CC25" s="62"/>
      <c r="CD25" s="93">
        <f t="shared" si="0"/>
        <v>232927.76</v>
      </c>
      <c r="CE25" s="93"/>
      <c r="CF25" s="93"/>
      <c r="CG25" s="93"/>
      <c r="CH25" s="93"/>
      <c r="CI25" s="93"/>
      <c r="CJ25" s="93"/>
      <c r="CK25" s="93"/>
      <c r="CL25" s="93"/>
      <c r="CM25" s="94">
        <f t="shared" si="1"/>
        <v>17072.23999999999</v>
      </c>
      <c r="CN25" s="94"/>
      <c r="CO25" s="94"/>
      <c r="CP25" s="94"/>
      <c r="CQ25" s="94"/>
      <c r="CR25" s="94"/>
      <c r="CS25" s="94"/>
      <c r="CT25" s="94"/>
      <c r="CU25" s="94"/>
    </row>
    <row r="26" spans="1:99" ht="82.5" customHeight="1">
      <c r="A26" s="51" t="s">
        <v>137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4"/>
      <c r="AF26" s="89"/>
      <c r="AG26" s="89"/>
      <c r="AH26" s="90"/>
      <c r="AI26" s="38"/>
      <c r="AJ26" s="38"/>
      <c r="AK26" s="54" t="s">
        <v>138</v>
      </c>
      <c r="AL26" s="89"/>
      <c r="AM26" s="89"/>
      <c r="AN26" s="89"/>
      <c r="AO26" s="89"/>
      <c r="AP26" s="89"/>
      <c r="AQ26" s="89"/>
      <c r="AR26" s="89"/>
      <c r="AS26" s="90"/>
      <c r="AT26" s="49">
        <v>2000</v>
      </c>
      <c r="AU26" s="91"/>
      <c r="AV26" s="91"/>
      <c r="AW26" s="91"/>
      <c r="AX26" s="91"/>
      <c r="AY26" s="91"/>
      <c r="AZ26" s="91"/>
      <c r="BA26" s="91"/>
      <c r="BB26" s="92"/>
      <c r="BC26" s="49">
        <v>1010</v>
      </c>
      <c r="BD26" s="91"/>
      <c r="BE26" s="91"/>
      <c r="BF26" s="91"/>
      <c r="BG26" s="91"/>
      <c r="BH26" s="91"/>
      <c r="BI26" s="91"/>
      <c r="BJ26" s="91"/>
      <c r="BK26" s="92"/>
      <c r="BL26" s="46"/>
      <c r="BM26" s="47"/>
      <c r="BN26" s="47"/>
      <c r="BO26" s="47"/>
      <c r="BP26" s="47"/>
      <c r="BQ26" s="47"/>
      <c r="BR26" s="47"/>
      <c r="BS26" s="47"/>
      <c r="BT26" s="48"/>
      <c r="BU26" s="46"/>
      <c r="BV26" s="95"/>
      <c r="BW26" s="95"/>
      <c r="BX26" s="95"/>
      <c r="BY26" s="95"/>
      <c r="BZ26" s="95"/>
      <c r="CA26" s="95"/>
      <c r="CB26" s="95"/>
      <c r="CC26" s="96"/>
      <c r="CD26" s="49">
        <f t="shared" si="0"/>
        <v>1010</v>
      </c>
      <c r="CE26" s="91"/>
      <c r="CF26" s="91"/>
      <c r="CG26" s="91"/>
      <c r="CH26" s="91"/>
      <c r="CI26" s="91"/>
      <c r="CJ26" s="91"/>
      <c r="CK26" s="91"/>
      <c r="CL26" s="92"/>
      <c r="CM26" s="50">
        <f t="shared" si="1"/>
        <v>990</v>
      </c>
      <c r="CN26" s="60"/>
      <c r="CO26" s="60"/>
      <c r="CP26" s="60"/>
      <c r="CQ26" s="60"/>
      <c r="CR26" s="60"/>
      <c r="CS26" s="60"/>
      <c r="CT26" s="60"/>
      <c r="CU26" s="61"/>
    </row>
    <row r="27" spans="1:99" ht="84.75" customHeight="1">
      <c r="A27" s="51" t="s">
        <v>130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2"/>
      <c r="AE27" s="100"/>
      <c r="AF27" s="106"/>
      <c r="AG27" s="106"/>
      <c r="AH27" s="106"/>
      <c r="AI27" s="106"/>
      <c r="AJ27" s="106"/>
      <c r="AK27" s="100" t="s">
        <v>131</v>
      </c>
      <c r="AL27" s="106"/>
      <c r="AM27" s="106"/>
      <c r="AN27" s="106"/>
      <c r="AO27" s="106"/>
      <c r="AP27" s="106"/>
      <c r="AQ27" s="106"/>
      <c r="AR27" s="106"/>
      <c r="AS27" s="106"/>
      <c r="AT27" s="93">
        <v>23000</v>
      </c>
      <c r="AU27" s="106"/>
      <c r="AV27" s="106"/>
      <c r="AW27" s="106"/>
      <c r="AX27" s="106"/>
      <c r="AY27" s="106"/>
      <c r="AZ27" s="106"/>
      <c r="BA27" s="106"/>
      <c r="BB27" s="106"/>
      <c r="BC27" s="93">
        <v>2436.6</v>
      </c>
      <c r="BD27" s="106"/>
      <c r="BE27" s="106"/>
      <c r="BF27" s="106"/>
      <c r="BG27" s="106"/>
      <c r="BH27" s="106"/>
      <c r="BI27" s="106"/>
      <c r="BJ27" s="106"/>
      <c r="BK27" s="106"/>
      <c r="BL27" s="46"/>
      <c r="BM27" s="95"/>
      <c r="BN27" s="95"/>
      <c r="BO27" s="95"/>
      <c r="BP27" s="95"/>
      <c r="BQ27" s="95"/>
      <c r="BR27" s="95"/>
      <c r="BS27" s="95"/>
      <c r="BT27" s="96"/>
      <c r="BU27" s="62"/>
      <c r="BV27" s="62"/>
      <c r="BW27" s="62"/>
      <c r="BX27" s="62"/>
      <c r="BY27" s="62"/>
      <c r="BZ27" s="62"/>
      <c r="CA27" s="62"/>
      <c r="CB27" s="62"/>
      <c r="CC27" s="62"/>
      <c r="CD27" s="93">
        <f t="shared" si="0"/>
        <v>2436.6</v>
      </c>
      <c r="CE27" s="106"/>
      <c r="CF27" s="106"/>
      <c r="CG27" s="106"/>
      <c r="CH27" s="106"/>
      <c r="CI27" s="106"/>
      <c r="CJ27" s="106"/>
      <c r="CK27" s="106"/>
      <c r="CL27" s="106"/>
      <c r="CM27" s="94">
        <f t="shared" si="1"/>
        <v>20563.4</v>
      </c>
      <c r="CN27" s="94"/>
      <c r="CO27" s="94"/>
      <c r="CP27" s="94"/>
      <c r="CQ27" s="94"/>
      <c r="CR27" s="94"/>
      <c r="CS27" s="94"/>
      <c r="CT27" s="94"/>
      <c r="CU27" s="94"/>
    </row>
    <row r="28" spans="1:99" ht="84.75" customHeight="1">
      <c r="A28" s="51" t="s">
        <v>122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4"/>
      <c r="AF28" s="47"/>
      <c r="AG28" s="47"/>
      <c r="AH28" s="48"/>
      <c r="AI28" s="44"/>
      <c r="AJ28" s="44"/>
      <c r="AK28" s="54" t="s">
        <v>118</v>
      </c>
      <c r="AL28" s="47"/>
      <c r="AM28" s="47"/>
      <c r="AN28" s="47"/>
      <c r="AO28" s="47"/>
      <c r="AP28" s="47"/>
      <c r="AQ28" s="47"/>
      <c r="AR28" s="47"/>
      <c r="AS28" s="48"/>
      <c r="AT28" s="49">
        <v>0</v>
      </c>
      <c r="AU28" s="47"/>
      <c r="AV28" s="47"/>
      <c r="AW28" s="47"/>
      <c r="AX28" s="47"/>
      <c r="AY28" s="47"/>
      <c r="AZ28" s="47"/>
      <c r="BA28" s="47"/>
      <c r="BB28" s="48"/>
      <c r="BC28" s="49">
        <v>0</v>
      </c>
      <c r="BD28" s="47"/>
      <c r="BE28" s="47"/>
      <c r="BF28" s="47"/>
      <c r="BG28" s="47"/>
      <c r="BH28" s="47"/>
      <c r="BI28" s="47"/>
      <c r="BJ28" s="47"/>
      <c r="BK28" s="48"/>
      <c r="BL28" s="46"/>
      <c r="BM28" s="47"/>
      <c r="BN28" s="47"/>
      <c r="BO28" s="47"/>
      <c r="BP28" s="47"/>
      <c r="BQ28" s="47"/>
      <c r="BR28" s="47"/>
      <c r="BS28" s="47"/>
      <c r="BT28" s="48"/>
      <c r="BU28" s="46"/>
      <c r="BV28" s="47"/>
      <c r="BW28" s="47"/>
      <c r="BX28" s="47"/>
      <c r="BY28" s="47"/>
      <c r="BZ28" s="47"/>
      <c r="CA28" s="47"/>
      <c r="CB28" s="47"/>
      <c r="CC28" s="48"/>
      <c r="CD28" s="49">
        <f t="shared" si="0"/>
        <v>0</v>
      </c>
      <c r="CE28" s="47"/>
      <c r="CF28" s="47"/>
      <c r="CG28" s="47"/>
      <c r="CH28" s="47"/>
      <c r="CI28" s="47"/>
      <c r="CJ28" s="47"/>
      <c r="CK28" s="47"/>
      <c r="CL28" s="48"/>
      <c r="CM28" s="50">
        <f t="shared" si="1"/>
        <v>0</v>
      </c>
      <c r="CN28" s="47"/>
      <c r="CO28" s="47"/>
      <c r="CP28" s="47"/>
      <c r="CQ28" s="47"/>
      <c r="CR28" s="47"/>
      <c r="CS28" s="47"/>
      <c r="CT28" s="47"/>
      <c r="CU28" s="48"/>
    </row>
    <row r="29" spans="1:99" ht="33.75" customHeight="1">
      <c r="A29" s="107" t="s">
        <v>155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0"/>
      <c r="AF29" s="100"/>
      <c r="AG29" s="100"/>
      <c r="AH29" s="100"/>
      <c r="AI29" s="100"/>
      <c r="AJ29" s="100"/>
      <c r="AK29" s="100" t="s">
        <v>144</v>
      </c>
      <c r="AL29" s="100"/>
      <c r="AM29" s="100"/>
      <c r="AN29" s="100"/>
      <c r="AO29" s="100"/>
      <c r="AP29" s="100"/>
      <c r="AQ29" s="100"/>
      <c r="AR29" s="100"/>
      <c r="AS29" s="100"/>
      <c r="AT29" s="93">
        <v>0</v>
      </c>
      <c r="AU29" s="93"/>
      <c r="AV29" s="93"/>
      <c r="AW29" s="93"/>
      <c r="AX29" s="93"/>
      <c r="AY29" s="93"/>
      <c r="AZ29" s="93"/>
      <c r="BA29" s="93"/>
      <c r="BB29" s="93"/>
      <c r="BC29" s="93">
        <v>200</v>
      </c>
      <c r="BD29" s="93"/>
      <c r="BE29" s="93"/>
      <c r="BF29" s="93"/>
      <c r="BG29" s="93"/>
      <c r="BH29" s="93"/>
      <c r="BI29" s="93"/>
      <c r="BJ29" s="93"/>
      <c r="BK29" s="93"/>
      <c r="BL29" s="46"/>
      <c r="BM29" s="95"/>
      <c r="BN29" s="95"/>
      <c r="BO29" s="95"/>
      <c r="BP29" s="95"/>
      <c r="BQ29" s="95"/>
      <c r="BR29" s="95"/>
      <c r="BS29" s="95"/>
      <c r="BT29" s="96"/>
      <c r="BU29" s="62"/>
      <c r="BV29" s="62"/>
      <c r="BW29" s="62"/>
      <c r="BX29" s="62"/>
      <c r="BY29" s="62"/>
      <c r="BZ29" s="62"/>
      <c r="CA29" s="62"/>
      <c r="CB29" s="62"/>
      <c r="CC29" s="62"/>
      <c r="CD29" s="93">
        <f t="shared" si="0"/>
        <v>200</v>
      </c>
      <c r="CE29" s="93"/>
      <c r="CF29" s="93"/>
      <c r="CG29" s="93"/>
      <c r="CH29" s="93"/>
      <c r="CI29" s="93"/>
      <c r="CJ29" s="93"/>
      <c r="CK29" s="93"/>
      <c r="CL29" s="93"/>
      <c r="CM29" s="94">
        <f t="shared" si="1"/>
        <v>-200</v>
      </c>
      <c r="CN29" s="94"/>
      <c r="CO29" s="94"/>
      <c r="CP29" s="94"/>
      <c r="CQ29" s="94"/>
      <c r="CR29" s="94"/>
      <c r="CS29" s="94"/>
      <c r="CT29" s="94"/>
      <c r="CU29" s="94"/>
    </row>
    <row r="30" spans="1:99" ht="31.5" customHeight="1">
      <c r="A30" s="51" t="s">
        <v>140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4"/>
      <c r="AF30" s="47"/>
      <c r="AG30" s="47"/>
      <c r="AH30" s="48"/>
      <c r="AI30" s="38"/>
      <c r="AJ30" s="38"/>
      <c r="AK30" s="54" t="s">
        <v>145</v>
      </c>
      <c r="AL30" s="47"/>
      <c r="AM30" s="47"/>
      <c r="AN30" s="47"/>
      <c r="AO30" s="47"/>
      <c r="AP30" s="47"/>
      <c r="AQ30" s="47"/>
      <c r="AR30" s="47"/>
      <c r="AS30" s="48"/>
      <c r="AT30" s="49">
        <v>0</v>
      </c>
      <c r="AU30" s="47"/>
      <c r="AV30" s="47"/>
      <c r="AW30" s="47"/>
      <c r="AX30" s="47"/>
      <c r="AY30" s="47"/>
      <c r="AZ30" s="47"/>
      <c r="BA30" s="47"/>
      <c r="BB30" s="48"/>
      <c r="BC30" s="49">
        <v>0</v>
      </c>
      <c r="BD30" s="47"/>
      <c r="BE30" s="47"/>
      <c r="BF30" s="47"/>
      <c r="BG30" s="47"/>
      <c r="BH30" s="47"/>
      <c r="BI30" s="47"/>
      <c r="BJ30" s="47"/>
      <c r="BK30" s="48"/>
      <c r="BL30" s="46"/>
      <c r="BM30" s="47"/>
      <c r="BN30" s="47"/>
      <c r="BO30" s="47"/>
      <c r="BP30" s="47"/>
      <c r="BQ30" s="47"/>
      <c r="BR30" s="47"/>
      <c r="BS30" s="47"/>
      <c r="BT30" s="48"/>
      <c r="BU30" s="46"/>
      <c r="BV30" s="47"/>
      <c r="BW30" s="47"/>
      <c r="BX30" s="47"/>
      <c r="BY30" s="47"/>
      <c r="BZ30" s="47"/>
      <c r="CA30" s="47"/>
      <c r="CB30" s="47"/>
      <c r="CC30" s="48"/>
      <c r="CD30" s="49">
        <f t="shared" si="0"/>
        <v>0</v>
      </c>
      <c r="CE30" s="47"/>
      <c r="CF30" s="47"/>
      <c r="CG30" s="47"/>
      <c r="CH30" s="47"/>
      <c r="CI30" s="47"/>
      <c r="CJ30" s="47"/>
      <c r="CK30" s="47"/>
      <c r="CL30" s="48"/>
      <c r="CM30" s="50">
        <f t="shared" si="1"/>
        <v>0</v>
      </c>
      <c r="CN30" s="47"/>
      <c r="CO30" s="47"/>
      <c r="CP30" s="47"/>
      <c r="CQ30" s="47"/>
      <c r="CR30" s="47"/>
      <c r="CS30" s="47"/>
      <c r="CT30" s="47"/>
      <c r="CU30" s="48"/>
    </row>
    <row r="31" spans="1:99" ht="96.75" customHeight="1">
      <c r="A31" s="51" t="s">
        <v>172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4"/>
      <c r="AF31" s="47"/>
      <c r="AG31" s="47"/>
      <c r="AH31" s="48"/>
      <c r="AI31" s="38"/>
      <c r="AJ31" s="38"/>
      <c r="AK31" s="54" t="s">
        <v>171</v>
      </c>
      <c r="AL31" s="47"/>
      <c r="AM31" s="47"/>
      <c r="AN31" s="47"/>
      <c r="AO31" s="47"/>
      <c r="AP31" s="47"/>
      <c r="AQ31" s="47"/>
      <c r="AR31" s="47"/>
      <c r="AS31" s="48"/>
      <c r="AT31" s="49">
        <v>87000</v>
      </c>
      <c r="AU31" s="47"/>
      <c r="AV31" s="47"/>
      <c r="AW31" s="47"/>
      <c r="AX31" s="47"/>
      <c r="AY31" s="47"/>
      <c r="AZ31" s="47"/>
      <c r="BA31" s="47"/>
      <c r="BB31" s="48"/>
      <c r="BC31" s="49">
        <v>0</v>
      </c>
      <c r="BD31" s="47"/>
      <c r="BE31" s="47"/>
      <c r="BF31" s="47"/>
      <c r="BG31" s="47"/>
      <c r="BH31" s="47"/>
      <c r="BI31" s="47"/>
      <c r="BJ31" s="47"/>
      <c r="BK31" s="48"/>
      <c r="BL31" s="46"/>
      <c r="BM31" s="47"/>
      <c r="BN31" s="47"/>
      <c r="BO31" s="47"/>
      <c r="BP31" s="47"/>
      <c r="BQ31" s="47"/>
      <c r="BR31" s="47"/>
      <c r="BS31" s="47"/>
      <c r="BT31" s="48"/>
      <c r="BU31" s="46"/>
      <c r="BV31" s="47"/>
      <c r="BW31" s="47"/>
      <c r="BX31" s="47"/>
      <c r="BY31" s="47"/>
      <c r="BZ31" s="47"/>
      <c r="CA31" s="47"/>
      <c r="CB31" s="47"/>
      <c r="CC31" s="48"/>
      <c r="CD31" s="49">
        <f>BC31</f>
        <v>0</v>
      </c>
      <c r="CE31" s="47"/>
      <c r="CF31" s="47"/>
      <c r="CG31" s="47"/>
      <c r="CH31" s="47"/>
      <c r="CI31" s="47"/>
      <c r="CJ31" s="47"/>
      <c r="CK31" s="47"/>
      <c r="CL31" s="48"/>
      <c r="CM31" s="50">
        <f>AT31-CD31</f>
        <v>87000</v>
      </c>
      <c r="CN31" s="47"/>
      <c r="CO31" s="47"/>
      <c r="CP31" s="47"/>
      <c r="CQ31" s="47"/>
      <c r="CR31" s="47"/>
      <c r="CS31" s="47"/>
      <c r="CT31" s="47"/>
      <c r="CU31" s="48"/>
    </row>
    <row r="32" spans="1:99" ht="54" customHeight="1">
      <c r="A32" s="51" t="s">
        <v>178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54"/>
      <c r="AF32" s="47"/>
      <c r="AG32" s="47"/>
      <c r="AH32" s="48"/>
      <c r="AI32" s="38"/>
      <c r="AJ32" s="38"/>
      <c r="AK32" s="54" t="s">
        <v>179</v>
      </c>
      <c r="AL32" s="47"/>
      <c r="AM32" s="47"/>
      <c r="AN32" s="47"/>
      <c r="AO32" s="47"/>
      <c r="AP32" s="47"/>
      <c r="AQ32" s="47"/>
      <c r="AR32" s="47"/>
      <c r="AS32" s="48"/>
      <c r="AT32" s="49">
        <v>50000</v>
      </c>
      <c r="AU32" s="47"/>
      <c r="AV32" s="47"/>
      <c r="AW32" s="47"/>
      <c r="AX32" s="47"/>
      <c r="AY32" s="47"/>
      <c r="AZ32" s="47"/>
      <c r="BA32" s="47"/>
      <c r="BB32" s="48"/>
      <c r="BC32" s="49">
        <v>21360</v>
      </c>
      <c r="BD32" s="47"/>
      <c r="BE32" s="47"/>
      <c r="BF32" s="47"/>
      <c r="BG32" s="47"/>
      <c r="BH32" s="47"/>
      <c r="BI32" s="47"/>
      <c r="BJ32" s="47"/>
      <c r="BK32" s="48"/>
      <c r="BL32" s="46"/>
      <c r="BM32" s="47"/>
      <c r="BN32" s="47"/>
      <c r="BO32" s="47"/>
      <c r="BP32" s="47"/>
      <c r="BQ32" s="47"/>
      <c r="BR32" s="47"/>
      <c r="BS32" s="47"/>
      <c r="BT32" s="48"/>
      <c r="BU32" s="46"/>
      <c r="BV32" s="47"/>
      <c r="BW32" s="47"/>
      <c r="BX32" s="47"/>
      <c r="BY32" s="47"/>
      <c r="BZ32" s="47"/>
      <c r="CA32" s="47"/>
      <c r="CB32" s="47"/>
      <c r="CC32" s="48"/>
      <c r="CD32" s="49">
        <f>BC32</f>
        <v>21360</v>
      </c>
      <c r="CE32" s="47"/>
      <c r="CF32" s="47"/>
      <c r="CG32" s="47"/>
      <c r="CH32" s="47"/>
      <c r="CI32" s="47"/>
      <c r="CJ32" s="47"/>
      <c r="CK32" s="47"/>
      <c r="CL32" s="48"/>
      <c r="CM32" s="50">
        <f>AT32-CD32</f>
        <v>28640</v>
      </c>
      <c r="CN32" s="47"/>
      <c r="CO32" s="47"/>
      <c r="CP32" s="47"/>
      <c r="CQ32" s="47"/>
      <c r="CR32" s="47"/>
      <c r="CS32" s="47"/>
      <c r="CT32" s="47"/>
      <c r="CU32" s="48"/>
    </row>
    <row r="33" spans="1:99" ht="74.25" customHeight="1">
      <c r="A33" s="51" t="s">
        <v>164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4"/>
      <c r="AF33" s="89"/>
      <c r="AG33" s="89"/>
      <c r="AH33" s="90"/>
      <c r="AI33" s="38"/>
      <c r="AJ33" s="38"/>
      <c r="AK33" s="54" t="s">
        <v>165</v>
      </c>
      <c r="AL33" s="89"/>
      <c r="AM33" s="89"/>
      <c r="AN33" s="89"/>
      <c r="AO33" s="89"/>
      <c r="AP33" s="89"/>
      <c r="AQ33" s="89"/>
      <c r="AR33" s="89"/>
      <c r="AS33" s="90"/>
      <c r="AT33" s="49">
        <f>3000</f>
        <v>3000</v>
      </c>
      <c r="AU33" s="91"/>
      <c r="AV33" s="91"/>
      <c r="AW33" s="91"/>
      <c r="AX33" s="91"/>
      <c r="AY33" s="91"/>
      <c r="AZ33" s="91"/>
      <c r="BA33" s="91"/>
      <c r="BB33" s="92"/>
      <c r="BC33" s="49">
        <v>2500</v>
      </c>
      <c r="BD33" s="91"/>
      <c r="BE33" s="91"/>
      <c r="BF33" s="91"/>
      <c r="BG33" s="91"/>
      <c r="BH33" s="91"/>
      <c r="BI33" s="91"/>
      <c r="BJ33" s="91"/>
      <c r="BK33" s="92"/>
      <c r="BL33" s="46"/>
      <c r="BM33" s="47"/>
      <c r="BN33" s="47"/>
      <c r="BO33" s="47"/>
      <c r="BP33" s="47"/>
      <c r="BQ33" s="47"/>
      <c r="BR33" s="47"/>
      <c r="BS33" s="47"/>
      <c r="BT33" s="48"/>
      <c r="BU33" s="46"/>
      <c r="BV33" s="95"/>
      <c r="BW33" s="95"/>
      <c r="BX33" s="95"/>
      <c r="BY33" s="95"/>
      <c r="BZ33" s="95"/>
      <c r="CA33" s="95"/>
      <c r="CB33" s="95"/>
      <c r="CC33" s="96"/>
      <c r="CD33" s="49">
        <f t="shared" si="0"/>
        <v>2500</v>
      </c>
      <c r="CE33" s="91"/>
      <c r="CF33" s="91"/>
      <c r="CG33" s="91"/>
      <c r="CH33" s="91"/>
      <c r="CI33" s="91"/>
      <c r="CJ33" s="91"/>
      <c r="CK33" s="91"/>
      <c r="CL33" s="92"/>
      <c r="CM33" s="50">
        <f t="shared" si="1"/>
        <v>500</v>
      </c>
      <c r="CN33" s="60"/>
      <c r="CO33" s="60"/>
      <c r="CP33" s="60"/>
      <c r="CQ33" s="60"/>
      <c r="CR33" s="60"/>
      <c r="CS33" s="60"/>
      <c r="CT33" s="60"/>
      <c r="CU33" s="61"/>
    </row>
    <row r="34" spans="1:99" ht="34.5" customHeight="1">
      <c r="A34" s="51" t="s">
        <v>143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54"/>
      <c r="AF34" s="47"/>
      <c r="AG34" s="47"/>
      <c r="AH34" s="48"/>
      <c r="AI34" s="38"/>
      <c r="AJ34" s="38"/>
      <c r="AK34" s="54" t="s">
        <v>166</v>
      </c>
      <c r="AL34" s="47"/>
      <c r="AM34" s="47"/>
      <c r="AN34" s="47"/>
      <c r="AO34" s="47"/>
      <c r="AP34" s="47"/>
      <c r="AQ34" s="47"/>
      <c r="AR34" s="47"/>
      <c r="AS34" s="48"/>
      <c r="AT34" s="49">
        <v>0</v>
      </c>
      <c r="AU34" s="47"/>
      <c r="AV34" s="47"/>
      <c r="AW34" s="47"/>
      <c r="AX34" s="47"/>
      <c r="AY34" s="47"/>
      <c r="AZ34" s="47"/>
      <c r="BA34" s="47"/>
      <c r="BB34" s="48"/>
      <c r="BC34" s="49">
        <v>0</v>
      </c>
      <c r="BD34" s="47"/>
      <c r="BE34" s="47"/>
      <c r="BF34" s="47"/>
      <c r="BG34" s="47"/>
      <c r="BH34" s="47"/>
      <c r="BI34" s="47"/>
      <c r="BJ34" s="47"/>
      <c r="BK34" s="48"/>
      <c r="BL34" s="46"/>
      <c r="BM34" s="47"/>
      <c r="BN34" s="47"/>
      <c r="BO34" s="47"/>
      <c r="BP34" s="47"/>
      <c r="BQ34" s="47"/>
      <c r="BR34" s="47"/>
      <c r="BS34" s="47"/>
      <c r="BT34" s="48"/>
      <c r="BU34" s="46"/>
      <c r="BV34" s="47"/>
      <c r="BW34" s="47"/>
      <c r="BX34" s="47"/>
      <c r="BY34" s="47"/>
      <c r="BZ34" s="47"/>
      <c r="CA34" s="47"/>
      <c r="CB34" s="47"/>
      <c r="CC34" s="48"/>
      <c r="CD34" s="49">
        <f t="shared" si="0"/>
        <v>0</v>
      </c>
      <c r="CE34" s="47"/>
      <c r="CF34" s="47"/>
      <c r="CG34" s="47"/>
      <c r="CH34" s="47"/>
      <c r="CI34" s="47"/>
      <c r="CJ34" s="47"/>
      <c r="CK34" s="47"/>
      <c r="CL34" s="48"/>
      <c r="CM34" s="50">
        <f>AT34-CD34</f>
        <v>0</v>
      </c>
      <c r="CN34" s="60"/>
      <c r="CO34" s="60"/>
      <c r="CP34" s="60"/>
      <c r="CQ34" s="60"/>
      <c r="CR34" s="60"/>
      <c r="CS34" s="60"/>
      <c r="CT34" s="60"/>
      <c r="CU34" s="61"/>
    </row>
    <row r="35" spans="1:99" ht="29.25" customHeight="1">
      <c r="A35" s="51" t="s">
        <v>132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100"/>
      <c r="AF35" s="100"/>
      <c r="AG35" s="100"/>
      <c r="AH35" s="100"/>
      <c r="AI35" s="100"/>
      <c r="AJ35" s="100"/>
      <c r="AK35" s="100" t="s">
        <v>133</v>
      </c>
      <c r="AL35" s="100"/>
      <c r="AM35" s="100"/>
      <c r="AN35" s="100"/>
      <c r="AO35" s="100"/>
      <c r="AP35" s="100"/>
      <c r="AQ35" s="100"/>
      <c r="AR35" s="100"/>
      <c r="AS35" s="100"/>
      <c r="AT35" s="93">
        <v>0</v>
      </c>
      <c r="AU35" s="93"/>
      <c r="AV35" s="93"/>
      <c r="AW35" s="93"/>
      <c r="AX35" s="93"/>
      <c r="AY35" s="93"/>
      <c r="AZ35" s="93"/>
      <c r="BA35" s="93"/>
      <c r="BB35" s="93"/>
      <c r="BC35" s="93">
        <v>0</v>
      </c>
      <c r="BD35" s="93"/>
      <c r="BE35" s="93"/>
      <c r="BF35" s="93"/>
      <c r="BG35" s="93"/>
      <c r="BH35" s="93"/>
      <c r="BI35" s="93"/>
      <c r="BJ35" s="93"/>
      <c r="BK35" s="93"/>
      <c r="BL35" s="46"/>
      <c r="BM35" s="95"/>
      <c r="BN35" s="95"/>
      <c r="BO35" s="95"/>
      <c r="BP35" s="95"/>
      <c r="BQ35" s="95"/>
      <c r="BR35" s="95"/>
      <c r="BS35" s="95"/>
      <c r="BT35" s="96"/>
      <c r="BU35" s="62"/>
      <c r="BV35" s="62"/>
      <c r="BW35" s="62"/>
      <c r="BX35" s="62"/>
      <c r="BY35" s="62"/>
      <c r="BZ35" s="62"/>
      <c r="CA35" s="62"/>
      <c r="CB35" s="62"/>
      <c r="CC35" s="62"/>
      <c r="CD35" s="93">
        <f t="shared" si="0"/>
        <v>0</v>
      </c>
      <c r="CE35" s="93"/>
      <c r="CF35" s="93"/>
      <c r="CG35" s="93"/>
      <c r="CH35" s="93"/>
      <c r="CI35" s="93"/>
      <c r="CJ35" s="93"/>
      <c r="CK35" s="93"/>
      <c r="CL35" s="93"/>
      <c r="CM35" s="94">
        <f>AT35-CD35</f>
        <v>0</v>
      </c>
      <c r="CN35" s="94"/>
      <c r="CO35" s="94"/>
      <c r="CP35" s="94"/>
      <c r="CQ35" s="94"/>
      <c r="CR35" s="94"/>
      <c r="CS35" s="94"/>
      <c r="CT35" s="94"/>
      <c r="CU35" s="94"/>
    </row>
    <row r="36" spans="1:99" ht="49.5" customHeight="1">
      <c r="A36" s="88" t="s">
        <v>146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69"/>
      <c r="AF36" s="69"/>
      <c r="AG36" s="69"/>
      <c r="AH36" s="69"/>
      <c r="AI36" s="69"/>
      <c r="AJ36" s="69"/>
      <c r="AK36" s="69" t="s">
        <v>150</v>
      </c>
      <c r="AL36" s="69"/>
      <c r="AM36" s="69"/>
      <c r="AN36" s="69"/>
      <c r="AO36" s="69"/>
      <c r="AP36" s="69"/>
      <c r="AQ36" s="69"/>
      <c r="AR36" s="69"/>
      <c r="AS36" s="69"/>
      <c r="AT36" s="63">
        <f>19906799+592000</f>
        <v>20498799</v>
      </c>
      <c r="AU36" s="63"/>
      <c r="AV36" s="63"/>
      <c r="AW36" s="63"/>
      <c r="AX36" s="63"/>
      <c r="AY36" s="63"/>
      <c r="AZ36" s="63"/>
      <c r="BA36" s="63"/>
      <c r="BB36" s="63"/>
      <c r="BC36" s="63">
        <v>20439599</v>
      </c>
      <c r="BD36" s="63"/>
      <c r="BE36" s="63"/>
      <c r="BF36" s="63"/>
      <c r="BG36" s="63"/>
      <c r="BH36" s="63"/>
      <c r="BI36" s="63"/>
      <c r="BJ36" s="63"/>
      <c r="BK36" s="63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59">
        <f t="shared" si="0"/>
        <v>20439599</v>
      </c>
      <c r="CE36" s="59"/>
      <c r="CF36" s="59"/>
      <c r="CG36" s="59"/>
      <c r="CH36" s="59"/>
      <c r="CI36" s="59"/>
      <c r="CJ36" s="59"/>
      <c r="CK36" s="59"/>
      <c r="CL36" s="59"/>
      <c r="CM36" s="59">
        <f aca="true" t="shared" si="2" ref="CM36:CM48">AT36-CD36</f>
        <v>59200</v>
      </c>
      <c r="CN36" s="59"/>
      <c r="CO36" s="59"/>
      <c r="CP36" s="59"/>
      <c r="CQ36" s="59"/>
      <c r="CR36" s="59"/>
      <c r="CS36" s="59"/>
      <c r="CT36" s="59"/>
      <c r="CU36" s="59"/>
    </row>
    <row r="37" spans="1:99" ht="48" customHeight="1">
      <c r="A37" s="103" t="s">
        <v>121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69"/>
      <c r="AF37" s="69"/>
      <c r="AG37" s="69"/>
      <c r="AH37" s="69"/>
      <c r="AI37" s="69"/>
      <c r="AJ37" s="69"/>
      <c r="AK37" s="69" t="s">
        <v>150</v>
      </c>
      <c r="AL37" s="69"/>
      <c r="AM37" s="69"/>
      <c r="AN37" s="69"/>
      <c r="AO37" s="69"/>
      <c r="AP37" s="69"/>
      <c r="AQ37" s="69"/>
      <c r="AR37" s="69"/>
      <c r="AS37" s="69"/>
      <c r="AT37" s="63">
        <v>93201</v>
      </c>
      <c r="AU37" s="63"/>
      <c r="AV37" s="63"/>
      <c r="AW37" s="63"/>
      <c r="AX37" s="63"/>
      <c r="AY37" s="63"/>
      <c r="AZ37" s="63"/>
      <c r="BA37" s="63"/>
      <c r="BB37" s="63"/>
      <c r="BC37" s="63">
        <v>93201</v>
      </c>
      <c r="BD37" s="63"/>
      <c r="BE37" s="63"/>
      <c r="BF37" s="63"/>
      <c r="BG37" s="63"/>
      <c r="BH37" s="63"/>
      <c r="BI37" s="63"/>
      <c r="BJ37" s="63"/>
      <c r="BK37" s="63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59">
        <f t="shared" si="0"/>
        <v>93201</v>
      </c>
      <c r="CE37" s="59"/>
      <c r="CF37" s="59"/>
      <c r="CG37" s="59"/>
      <c r="CH37" s="59"/>
      <c r="CI37" s="59"/>
      <c r="CJ37" s="59"/>
      <c r="CK37" s="59"/>
      <c r="CL37" s="59"/>
      <c r="CM37" s="59">
        <f t="shared" si="2"/>
        <v>0</v>
      </c>
      <c r="CN37" s="59"/>
      <c r="CO37" s="59"/>
      <c r="CP37" s="59"/>
      <c r="CQ37" s="59"/>
      <c r="CR37" s="59"/>
      <c r="CS37" s="59"/>
      <c r="CT37" s="59"/>
      <c r="CU37" s="59"/>
    </row>
    <row r="38" spans="1:99" ht="63.75" customHeight="1">
      <c r="A38" s="65" t="s">
        <v>113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8"/>
      <c r="AE38" s="69"/>
      <c r="AF38" s="69"/>
      <c r="AG38" s="69"/>
      <c r="AH38" s="69"/>
      <c r="AI38" s="69"/>
      <c r="AJ38" s="69"/>
      <c r="AK38" s="69" t="s">
        <v>150</v>
      </c>
      <c r="AL38" s="69"/>
      <c r="AM38" s="69"/>
      <c r="AN38" s="69"/>
      <c r="AO38" s="69"/>
      <c r="AP38" s="69"/>
      <c r="AQ38" s="69"/>
      <c r="AR38" s="69"/>
      <c r="AS38" s="69"/>
      <c r="AT38" s="63">
        <v>0</v>
      </c>
      <c r="AU38" s="63"/>
      <c r="AV38" s="63"/>
      <c r="AW38" s="63"/>
      <c r="AX38" s="63"/>
      <c r="AY38" s="63"/>
      <c r="AZ38" s="63"/>
      <c r="BA38" s="63"/>
      <c r="BB38" s="63"/>
      <c r="BC38" s="63">
        <v>0</v>
      </c>
      <c r="BD38" s="99"/>
      <c r="BE38" s="99"/>
      <c r="BF38" s="99"/>
      <c r="BG38" s="99"/>
      <c r="BH38" s="99"/>
      <c r="BI38" s="99"/>
      <c r="BJ38" s="99"/>
      <c r="BK38" s="99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59">
        <f t="shared" si="0"/>
        <v>0</v>
      </c>
      <c r="CE38" s="59"/>
      <c r="CF38" s="59"/>
      <c r="CG38" s="59"/>
      <c r="CH38" s="59"/>
      <c r="CI38" s="59"/>
      <c r="CJ38" s="59"/>
      <c r="CK38" s="59"/>
      <c r="CL38" s="59"/>
      <c r="CM38" s="59">
        <f t="shared" si="2"/>
        <v>0</v>
      </c>
      <c r="CN38" s="59"/>
      <c r="CO38" s="59"/>
      <c r="CP38" s="59"/>
      <c r="CQ38" s="59"/>
      <c r="CR38" s="59"/>
      <c r="CS38" s="59"/>
      <c r="CT38" s="59"/>
      <c r="CU38" s="59"/>
    </row>
    <row r="39" spans="1:99" ht="36.75" customHeight="1">
      <c r="A39" s="88" t="s">
        <v>163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69"/>
      <c r="AF39" s="69"/>
      <c r="AG39" s="69"/>
      <c r="AH39" s="69"/>
      <c r="AI39" s="26"/>
      <c r="AJ39" s="26"/>
      <c r="AK39" s="69" t="s">
        <v>151</v>
      </c>
      <c r="AL39" s="69"/>
      <c r="AM39" s="69"/>
      <c r="AN39" s="69"/>
      <c r="AO39" s="69"/>
      <c r="AP39" s="69"/>
      <c r="AQ39" s="69"/>
      <c r="AR39" s="69"/>
      <c r="AS39" s="69"/>
      <c r="AT39" s="63">
        <v>0</v>
      </c>
      <c r="AU39" s="63"/>
      <c r="AV39" s="63"/>
      <c r="AW39" s="63"/>
      <c r="AX39" s="63"/>
      <c r="AY39" s="63"/>
      <c r="AZ39" s="63"/>
      <c r="BA39" s="63"/>
      <c r="BB39" s="63"/>
      <c r="BC39" s="63">
        <v>0</v>
      </c>
      <c r="BD39" s="63"/>
      <c r="BE39" s="63"/>
      <c r="BF39" s="63"/>
      <c r="BG39" s="63"/>
      <c r="BH39" s="63"/>
      <c r="BI39" s="63"/>
      <c r="BJ39" s="63"/>
      <c r="BK39" s="63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59">
        <f aca="true" t="shared" si="3" ref="CD39:CD45">BC39</f>
        <v>0</v>
      </c>
      <c r="CE39" s="59"/>
      <c r="CF39" s="59"/>
      <c r="CG39" s="59"/>
      <c r="CH39" s="59"/>
      <c r="CI39" s="59"/>
      <c r="CJ39" s="59"/>
      <c r="CK39" s="59"/>
      <c r="CL39" s="59"/>
      <c r="CM39" s="59">
        <f t="shared" si="2"/>
        <v>0</v>
      </c>
      <c r="CN39" s="59"/>
      <c r="CO39" s="59"/>
      <c r="CP39" s="59"/>
      <c r="CQ39" s="59"/>
      <c r="CR39" s="59"/>
      <c r="CS39" s="59"/>
      <c r="CT39" s="59"/>
      <c r="CU39" s="59"/>
    </row>
    <row r="40" spans="1:99" ht="36.75" customHeight="1">
      <c r="A40" s="65" t="s">
        <v>162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7"/>
      <c r="AE40" s="68"/>
      <c r="AF40" s="56"/>
      <c r="AG40" s="56"/>
      <c r="AH40" s="57"/>
      <c r="AI40" s="26"/>
      <c r="AJ40" s="26"/>
      <c r="AK40" s="68" t="s">
        <v>151</v>
      </c>
      <c r="AL40" s="56"/>
      <c r="AM40" s="56"/>
      <c r="AN40" s="56"/>
      <c r="AO40" s="56"/>
      <c r="AP40" s="56"/>
      <c r="AQ40" s="56"/>
      <c r="AR40" s="56"/>
      <c r="AS40" s="57"/>
      <c r="AT40" s="55">
        <f>5450000-1850000</f>
        <v>3600000</v>
      </c>
      <c r="AU40" s="56"/>
      <c r="AV40" s="56"/>
      <c r="AW40" s="56"/>
      <c r="AX40" s="56"/>
      <c r="AY40" s="56"/>
      <c r="AZ40" s="56"/>
      <c r="BA40" s="56"/>
      <c r="BB40" s="57"/>
      <c r="BC40" s="55">
        <v>2409243.76</v>
      </c>
      <c r="BD40" s="56"/>
      <c r="BE40" s="56"/>
      <c r="BF40" s="56"/>
      <c r="BG40" s="56"/>
      <c r="BH40" s="56"/>
      <c r="BI40" s="56"/>
      <c r="BJ40" s="56"/>
      <c r="BK40" s="57"/>
      <c r="BL40" s="58"/>
      <c r="BM40" s="56"/>
      <c r="BN40" s="56"/>
      <c r="BO40" s="56"/>
      <c r="BP40" s="56"/>
      <c r="BQ40" s="56"/>
      <c r="BR40" s="56"/>
      <c r="BS40" s="56"/>
      <c r="BT40" s="57"/>
      <c r="BU40" s="58"/>
      <c r="BV40" s="56"/>
      <c r="BW40" s="56"/>
      <c r="BX40" s="56"/>
      <c r="BY40" s="56"/>
      <c r="BZ40" s="56"/>
      <c r="CA40" s="56"/>
      <c r="CB40" s="56"/>
      <c r="CC40" s="57"/>
      <c r="CD40" s="59">
        <f t="shared" si="3"/>
        <v>2409243.76</v>
      </c>
      <c r="CE40" s="59"/>
      <c r="CF40" s="59"/>
      <c r="CG40" s="59"/>
      <c r="CH40" s="59"/>
      <c r="CI40" s="59"/>
      <c r="CJ40" s="59"/>
      <c r="CK40" s="59"/>
      <c r="CL40" s="59"/>
      <c r="CM40" s="59">
        <f>AT40-CD40</f>
        <v>1190756.2400000002</v>
      </c>
      <c r="CN40" s="59"/>
      <c r="CO40" s="59"/>
      <c r="CP40" s="59"/>
      <c r="CQ40" s="59"/>
      <c r="CR40" s="59"/>
      <c r="CS40" s="59"/>
      <c r="CT40" s="59"/>
      <c r="CU40" s="59"/>
    </row>
    <row r="41" spans="1:99" ht="115.5" customHeight="1">
      <c r="A41" s="65" t="s">
        <v>169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68"/>
      <c r="AF41" s="56"/>
      <c r="AG41" s="56"/>
      <c r="AH41" s="57"/>
      <c r="AI41" s="26"/>
      <c r="AJ41" s="26"/>
      <c r="AK41" s="68" t="s">
        <v>170</v>
      </c>
      <c r="AL41" s="56"/>
      <c r="AM41" s="56"/>
      <c r="AN41" s="56"/>
      <c r="AO41" s="56"/>
      <c r="AP41" s="56"/>
      <c r="AQ41" s="56"/>
      <c r="AR41" s="56"/>
      <c r="AS41" s="57"/>
      <c r="AT41" s="55">
        <v>0</v>
      </c>
      <c r="AU41" s="56"/>
      <c r="AV41" s="56"/>
      <c r="AW41" s="56"/>
      <c r="AX41" s="56"/>
      <c r="AY41" s="56"/>
      <c r="AZ41" s="56"/>
      <c r="BA41" s="56"/>
      <c r="BB41" s="57"/>
      <c r="BC41" s="55">
        <v>0</v>
      </c>
      <c r="BD41" s="56"/>
      <c r="BE41" s="56"/>
      <c r="BF41" s="56"/>
      <c r="BG41" s="56"/>
      <c r="BH41" s="56"/>
      <c r="BI41" s="56"/>
      <c r="BJ41" s="56"/>
      <c r="BK41" s="57"/>
      <c r="BL41" s="58"/>
      <c r="BM41" s="56"/>
      <c r="BN41" s="56"/>
      <c r="BO41" s="56"/>
      <c r="BP41" s="56"/>
      <c r="BQ41" s="56"/>
      <c r="BR41" s="56"/>
      <c r="BS41" s="56"/>
      <c r="BT41" s="57"/>
      <c r="BU41" s="58"/>
      <c r="BV41" s="56"/>
      <c r="BW41" s="56"/>
      <c r="BX41" s="56"/>
      <c r="BY41" s="56"/>
      <c r="BZ41" s="56"/>
      <c r="CA41" s="56"/>
      <c r="CB41" s="56"/>
      <c r="CC41" s="57"/>
      <c r="CD41" s="59">
        <f>BC41</f>
        <v>0</v>
      </c>
      <c r="CE41" s="59"/>
      <c r="CF41" s="59"/>
      <c r="CG41" s="59"/>
      <c r="CH41" s="59"/>
      <c r="CI41" s="59"/>
      <c r="CJ41" s="59"/>
      <c r="CK41" s="59"/>
      <c r="CL41" s="59"/>
      <c r="CM41" s="59">
        <f>AT41-CD41</f>
        <v>0</v>
      </c>
      <c r="CN41" s="59"/>
      <c r="CO41" s="59"/>
      <c r="CP41" s="59"/>
      <c r="CQ41" s="59"/>
      <c r="CR41" s="59"/>
      <c r="CS41" s="59"/>
      <c r="CT41" s="59"/>
      <c r="CU41" s="59"/>
    </row>
    <row r="42" spans="1:99" ht="23.25" customHeight="1">
      <c r="A42" s="65" t="s">
        <v>176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7"/>
      <c r="AE42" s="68"/>
      <c r="AF42" s="56"/>
      <c r="AG42" s="56"/>
      <c r="AH42" s="57"/>
      <c r="AI42" s="26"/>
      <c r="AJ42" s="26"/>
      <c r="AK42" s="68" t="s">
        <v>177</v>
      </c>
      <c r="AL42" s="56"/>
      <c r="AM42" s="56"/>
      <c r="AN42" s="56"/>
      <c r="AO42" s="56"/>
      <c r="AP42" s="56"/>
      <c r="AQ42" s="56"/>
      <c r="AR42" s="56"/>
      <c r="AS42" s="57"/>
      <c r="AT42" s="55">
        <v>5195598</v>
      </c>
      <c r="AU42" s="56"/>
      <c r="AV42" s="56"/>
      <c r="AW42" s="56"/>
      <c r="AX42" s="56"/>
      <c r="AY42" s="56"/>
      <c r="AZ42" s="56"/>
      <c r="BA42" s="56"/>
      <c r="BB42" s="57"/>
      <c r="BC42" s="55">
        <v>5195598</v>
      </c>
      <c r="BD42" s="56"/>
      <c r="BE42" s="56"/>
      <c r="BF42" s="56"/>
      <c r="BG42" s="56"/>
      <c r="BH42" s="56"/>
      <c r="BI42" s="56"/>
      <c r="BJ42" s="56"/>
      <c r="BK42" s="57"/>
      <c r="BL42" s="58"/>
      <c r="BM42" s="56"/>
      <c r="BN42" s="56"/>
      <c r="BO42" s="56"/>
      <c r="BP42" s="56"/>
      <c r="BQ42" s="56"/>
      <c r="BR42" s="56"/>
      <c r="BS42" s="56"/>
      <c r="BT42" s="57"/>
      <c r="BU42" s="58"/>
      <c r="BV42" s="56"/>
      <c r="BW42" s="56"/>
      <c r="BX42" s="56"/>
      <c r="BY42" s="56"/>
      <c r="BZ42" s="56"/>
      <c r="CA42" s="56"/>
      <c r="CB42" s="56"/>
      <c r="CC42" s="57"/>
      <c r="CD42" s="59">
        <f t="shared" si="3"/>
        <v>5195598</v>
      </c>
      <c r="CE42" s="59"/>
      <c r="CF42" s="59"/>
      <c r="CG42" s="59"/>
      <c r="CH42" s="59"/>
      <c r="CI42" s="59"/>
      <c r="CJ42" s="59"/>
      <c r="CK42" s="59"/>
      <c r="CL42" s="59"/>
      <c r="CM42" s="59">
        <f>AT42-CD42</f>
        <v>0</v>
      </c>
      <c r="CN42" s="59"/>
      <c r="CO42" s="59"/>
      <c r="CP42" s="59"/>
      <c r="CQ42" s="59"/>
      <c r="CR42" s="59"/>
      <c r="CS42" s="59"/>
      <c r="CT42" s="59"/>
      <c r="CU42" s="59"/>
    </row>
    <row r="43" spans="1:99" ht="192" customHeight="1">
      <c r="A43" s="88" t="s">
        <v>147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69"/>
      <c r="AF43" s="69"/>
      <c r="AG43" s="69"/>
      <c r="AH43" s="69"/>
      <c r="AI43" s="26"/>
      <c r="AJ43" s="26"/>
      <c r="AK43" s="69" t="s">
        <v>152</v>
      </c>
      <c r="AL43" s="69"/>
      <c r="AM43" s="69"/>
      <c r="AN43" s="69"/>
      <c r="AO43" s="69"/>
      <c r="AP43" s="69"/>
      <c r="AQ43" s="69"/>
      <c r="AR43" s="69"/>
      <c r="AS43" s="69"/>
      <c r="AT43" s="63">
        <v>2510200</v>
      </c>
      <c r="AU43" s="63"/>
      <c r="AV43" s="63"/>
      <c r="AW43" s="63"/>
      <c r="AX43" s="63"/>
      <c r="AY43" s="63"/>
      <c r="AZ43" s="63"/>
      <c r="BA43" s="63"/>
      <c r="BB43" s="63"/>
      <c r="BC43" s="63">
        <v>0</v>
      </c>
      <c r="BD43" s="63"/>
      <c r="BE43" s="63"/>
      <c r="BF43" s="63"/>
      <c r="BG43" s="63"/>
      <c r="BH43" s="63"/>
      <c r="BI43" s="63"/>
      <c r="BJ43" s="63"/>
      <c r="BK43" s="63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59">
        <f t="shared" si="3"/>
        <v>0</v>
      </c>
      <c r="CE43" s="59"/>
      <c r="CF43" s="59"/>
      <c r="CG43" s="59"/>
      <c r="CH43" s="59"/>
      <c r="CI43" s="59"/>
      <c r="CJ43" s="59"/>
      <c r="CK43" s="59"/>
      <c r="CL43" s="59"/>
      <c r="CM43" s="59">
        <f t="shared" si="2"/>
        <v>2510200</v>
      </c>
      <c r="CN43" s="59"/>
      <c r="CO43" s="59"/>
      <c r="CP43" s="59"/>
      <c r="CQ43" s="59"/>
      <c r="CR43" s="59"/>
      <c r="CS43" s="59"/>
      <c r="CT43" s="59"/>
      <c r="CU43" s="59"/>
    </row>
    <row r="44" spans="1:99" ht="115.5" customHeight="1">
      <c r="A44" s="88" t="s">
        <v>173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69"/>
      <c r="AF44" s="69"/>
      <c r="AG44" s="69"/>
      <c r="AH44" s="69"/>
      <c r="AI44" s="26"/>
      <c r="AJ44" s="26"/>
      <c r="AK44" s="69" t="s">
        <v>152</v>
      </c>
      <c r="AL44" s="69"/>
      <c r="AM44" s="69"/>
      <c r="AN44" s="69"/>
      <c r="AO44" s="69"/>
      <c r="AP44" s="69"/>
      <c r="AQ44" s="69"/>
      <c r="AR44" s="69"/>
      <c r="AS44" s="69"/>
      <c r="AT44" s="63">
        <v>2800000</v>
      </c>
      <c r="AU44" s="63"/>
      <c r="AV44" s="63"/>
      <c r="AW44" s="63"/>
      <c r="AX44" s="63"/>
      <c r="AY44" s="63"/>
      <c r="AZ44" s="63"/>
      <c r="BA44" s="63"/>
      <c r="BB44" s="63"/>
      <c r="BC44" s="63">
        <v>2800000</v>
      </c>
      <c r="BD44" s="63"/>
      <c r="BE44" s="63"/>
      <c r="BF44" s="63"/>
      <c r="BG44" s="63"/>
      <c r="BH44" s="63"/>
      <c r="BI44" s="63"/>
      <c r="BJ44" s="63"/>
      <c r="BK44" s="63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59">
        <f t="shared" si="3"/>
        <v>2800000</v>
      </c>
      <c r="CE44" s="59"/>
      <c r="CF44" s="59"/>
      <c r="CG44" s="59"/>
      <c r="CH44" s="59"/>
      <c r="CI44" s="59"/>
      <c r="CJ44" s="59"/>
      <c r="CK44" s="59"/>
      <c r="CL44" s="59"/>
      <c r="CM44" s="59">
        <f t="shared" si="2"/>
        <v>0</v>
      </c>
      <c r="CN44" s="59"/>
      <c r="CO44" s="59"/>
      <c r="CP44" s="59"/>
      <c r="CQ44" s="59"/>
      <c r="CR44" s="59"/>
      <c r="CS44" s="59"/>
      <c r="CT44" s="59"/>
      <c r="CU44" s="59"/>
    </row>
    <row r="45" spans="1:99" ht="209.25" customHeight="1">
      <c r="A45" s="88" t="s">
        <v>180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69"/>
      <c r="AF45" s="69"/>
      <c r="AG45" s="69"/>
      <c r="AH45" s="69"/>
      <c r="AI45" s="26"/>
      <c r="AJ45" s="26"/>
      <c r="AK45" s="69" t="s">
        <v>152</v>
      </c>
      <c r="AL45" s="69"/>
      <c r="AM45" s="69"/>
      <c r="AN45" s="69"/>
      <c r="AO45" s="69"/>
      <c r="AP45" s="69"/>
      <c r="AQ45" s="69"/>
      <c r="AR45" s="69"/>
      <c r="AS45" s="69"/>
      <c r="AT45" s="63">
        <v>470000</v>
      </c>
      <c r="AU45" s="63"/>
      <c r="AV45" s="63"/>
      <c r="AW45" s="63"/>
      <c r="AX45" s="63"/>
      <c r="AY45" s="63"/>
      <c r="AZ45" s="63"/>
      <c r="BA45" s="63"/>
      <c r="BB45" s="63"/>
      <c r="BC45" s="63">
        <v>0</v>
      </c>
      <c r="BD45" s="63"/>
      <c r="BE45" s="63"/>
      <c r="BF45" s="63"/>
      <c r="BG45" s="63"/>
      <c r="BH45" s="63"/>
      <c r="BI45" s="63"/>
      <c r="BJ45" s="63"/>
      <c r="BK45" s="63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59">
        <f t="shared" si="3"/>
        <v>0</v>
      </c>
      <c r="CE45" s="59"/>
      <c r="CF45" s="59"/>
      <c r="CG45" s="59"/>
      <c r="CH45" s="59"/>
      <c r="CI45" s="59"/>
      <c r="CJ45" s="59"/>
      <c r="CK45" s="59"/>
      <c r="CL45" s="59"/>
      <c r="CM45" s="59">
        <f t="shared" si="2"/>
        <v>470000</v>
      </c>
      <c r="CN45" s="59"/>
      <c r="CO45" s="59"/>
      <c r="CP45" s="59"/>
      <c r="CQ45" s="59"/>
      <c r="CR45" s="59"/>
      <c r="CS45" s="59"/>
      <c r="CT45" s="59"/>
      <c r="CU45" s="59"/>
    </row>
    <row r="46" spans="1:99" ht="33.75" customHeight="1">
      <c r="A46" s="88" t="s">
        <v>111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69"/>
      <c r="AF46" s="69"/>
      <c r="AG46" s="69"/>
      <c r="AH46" s="69"/>
      <c r="AI46" s="26"/>
      <c r="AJ46" s="26"/>
      <c r="AK46" s="69" t="s">
        <v>153</v>
      </c>
      <c r="AL46" s="69"/>
      <c r="AM46" s="69"/>
      <c r="AN46" s="69"/>
      <c r="AO46" s="69"/>
      <c r="AP46" s="69"/>
      <c r="AQ46" s="69"/>
      <c r="AR46" s="69"/>
      <c r="AS46" s="69"/>
      <c r="AT46" s="63">
        <f>242800+13333</f>
        <v>256133</v>
      </c>
      <c r="AU46" s="63"/>
      <c r="AV46" s="63"/>
      <c r="AW46" s="63"/>
      <c r="AX46" s="63"/>
      <c r="AY46" s="63"/>
      <c r="AZ46" s="63"/>
      <c r="BA46" s="63"/>
      <c r="BB46" s="63"/>
      <c r="BC46" s="63">
        <v>192779</v>
      </c>
      <c r="BD46" s="63"/>
      <c r="BE46" s="63"/>
      <c r="BF46" s="63"/>
      <c r="BG46" s="63"/>
      <c r="BH46" s="63"/>
      <c r="BI46" s="63"/>
      <c r="BJ46" s="63"/>
      <c r="BK46" s="63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59">
        <f>BC46</f>
        <v>192779</v>
      </c>
      <c r="CE46" s="59"/>
      <c r="CF46" s="59"/>
      <c r="CG46" s="59"/>
      <c r="CH46" s="59"/>
      <c r="CI46" s="59"/>
      <c r="CJ46" s="59"/>
      <c r="CK46" s="59"/>
      <c r="CL46" s="59"/>
      <c r="CM46" s="59">
        <f t="shared" si="2"/>
        <v>63354</v>
      </c>
      <c r="CN46" s="59"/>
      <c r="CO46" s="59"/>
      <c r="CP46" s="59"/>
      <c r="CQ46" s="59"/>
      <c r="CR46" s="59"/>
      <c r="CS46" s="59"/>
      <c r="CT46" s="59"/>
      <c r="CU46" s="59"/>
    </row>
    <row r="47" spans="1:99" ht="56.25" customHeight="1">
      <c r="A47" s="88" t="s">
        <v>112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69"/>
      <c r="AF47" s="69"/>
      <c r="AG47" s="69"/>
      <c r="AH47" s="69"/>
      <c r="AI47" s="69"/>
      <c r="AJ47" s="69"/>
      <c r="AK47" s="69" t="s">
        <v>154</v>
      </c>
      <c r="AL47" s="69"/>
      <c r="AM47" s="69"/>
      <c r="AN47" s="69"/>
      <c r="AO47" s="69"/>
      <c r="AP47" s="69"/>
      <c r="AQ47" s="69"/>
      <c r="AR47" s="69"/>
      <c r="AS47" s="69"/>
      <c r="AT47" s="63">
        <v>22300</v>
      </c>
      <c r="AU47" s="63"/>
      <c r="AV47" s="63"/>
      <c r="AW47" s="63"/>
      <c r="AX47" s="63"/>
      <c r="AY47" s="63"/>
      <c r="AZ47" s="63"/>
      <c r="BA47" s="63"/>
      <c r="BB47" s="63"/>
      <c r="BC47" s="63">
        <v>22300</v>
      </c>
      <c r="BD47" s="63"/>
      <c r="BE47" s="63"/>
      <c r="BF47" s="63"/>
      <c r="BG47" s="63"/>
      <c r="BH47" s="63"/>
      <c r="BI47" s="63"/>
      <c r="BJ47" s="63"/>
      <c r="BK47" s="63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59">
        <f>BC47</f>
        <v>22300</v>
      </c>
      <c r="CE47" s="59"/>
      <c r="CF47" s="59"/>
      <c r="CG47" s="59"/>
      <c r="CH47" s="59"/>
      <c r="CI47" s="59"/>
      <c r="CJ47" s="59"/>
      <c r="CK47" s="59"/>
      <c r="CL47" s="59"/>
      <c r="CM47" s="59">
        <f t="shared" si="2"/>
        <v>0</v>
      </c>
      <c r="CN47" s="59"/>
      <c r="CO47" s="59"/>
      <c r="CP47" s="59"/>
      <c r="CQ47" s="59"/>
      <c r="CR47" s="59"/>
      <c r="CS47" s="59"/>
      <c r="CT47" s="59"/>
      <c r="CU47" s="59"/>
    </row>
    <row r="48" spans="1:99" ht="44.25" customHeight="1">
      <c r="A48" s="103" t="s">
        <v>148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5"/>
      <c r="AE48" s="69"/>
      <c r="AF48" s="69"/>
      <c r="AG48" s="69"/>
      <c r="AH48" s="69"/>
      <c r="AI48" s="69"/>
      <c r="AJ48" s="69"/>
      <c r="AK48" s="69" t="s">
        <v>149</v>
      </c>
      <c r="AL48" s="69"/>
      <c r="AM48" s="69"/>
      <c r="AN48" s="69"/>
      <c r="AO48" s="69"/>
      <c r="AP48" s="69"/>
      <c r="AQ48" s="69"/>
      <c r="AR48" s="69"/>
      <c r="AS48" s="69"/>
      <c r="AT48" s="63">
        <v>3550</v>
      </c>
      <c r="AU48" s="63"/>
      <c r="AV48" s="63"/>
      <c r="AW48" s="63"/>
      <c r="AX48" s="63"/>
      <c r="AY48" s="63"/>
      <c r="AZ48" s="63"/>
      <c r="BA48" s="63"/>
      <c r="BB48" s="63"/>
      <c r="BC48" s="63">
        <v>3550</v>
      </c>
      <c r="BD48" s="63"/>
      <c r="BE48" s="63"/>
      <c r="BF48" s="63"/>
      <c r="BG48" s="63"/>
      <c r="BH48" s="63"/>
      <c r="BI48" s="63"/>
      <c r="BJ48" s="63"/>
      <c r="BK48" s="63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59">
        <f>BC48</f>
        <v>3550</v>
      </c>
      <c r="CE48" s="59"/>
      <c r="CF48" s="59"/>
      <c r="CG48" s="59"/>
      <c r="CH48" s="59"/>
      <c r="CI48" s="59"/>
      <c r="CJ48" s="59"/>
      <c r="CK48" s="59"/>
      <c r="CL48" s="59"/>
      <c r="CM48" s="59">
        <f t="shared" si="2"/>
        <v>0</v>
      </c>
      <c r="CN48" s="59"/>
      <c r="CO48" s="59"/>
      <c r="CP48" s="59"/>
      <c r="CQ48" s="59"/>
      <c r="CR48" s="59"/>
      <c r="CS48" s="59"/>
      <c r="CT48" s="59"/>
      <c r="CU48" s="59"/>
    </row>
    <row r="49" ht="26.25" customHeight="1"/>
    <row r="50" ht="16.5" customHeight="1"/>
    <row r="51" ht="17.25" customHeight="1"/>
    <row r="52" ht="22.5" customHeight="1"/>
    <row r="53" ht="15.75" customHeight="1"/>
    <row r="54" ht="20.25" customHeight="1"/>
    <row r="55" ht="21.75" customHeight="1"/>
    <row r="56" ht="0.75" customHeight="1" hidden="1"/>
    <row r="57" ht="16.5" customHeight="1"/>
    <row r="58" ht="15" customHeight="1"/>
    <row r="59" ht="17.25" customHeight="1"/>
    <row r="60" ht="15" customHeight="1"/>
    <row r="61" ht="17.25" customHeight="1"/>
  </sheetData>
  <sheetProtection/>
  <mergeCells count="317">
    <mergeCell ref="BU28:CC28"/>
    <mergeCell ref="CD28:CL28"/>
    <mergeCell ref="CM28:CU28"/>
    <mergeCell ref="A28:AD28"/>
    <mergeCell ref="AE28:AH28"/>
    <mergeCell ref="AK28:AS28"/>
    <mergeCell ref="AT28:BB28"/>
    <mergeCell ref="BC28:BK28"/>
    <mergeCell ref="BL28:BT28"/>
    <mergeCell ref="CM48:CU48"/>
    <mergeCell ref="CD48:CL48"/>
    <mergeCell ref="CM33:CU33"/>
    <mergeCell ref="A33:AD33"/>
    <mergeCell ref="AE33:AH33"/>
    <mergeCell ref="AK33:AS33"/>
    <mergeCell ref="AT33:BB33"/>
    <mergeCell ref="BC33:BK33"/>
    <mergeCell ref="BL33:BT33"/>
    <mergeCell ref="BC48:BK48"/>
    <mergeCell ref="BC47:BK47"/>
    <mergeCell ref="BU44:CC44"/>
    <mergeCell ref="BL48:BT48"/>
    <mergeCell ref="BU47:CC47"/>
    <mergeCell ref="BU45:CC45"/>
    <mergeCell ref="AK47:AS47"/>
    <mergeCell ref="BU48:CC48"/>
    <mergeCell ref="AK45:AS45"/>
    <mergeCell ref="AT45:BB45"/>
    <mergeCell ref="AT47:BB47"/>
    <mergeCell ref="AK46:AS46"/>
    <mergeCell ref="AE46:AH46"/>
    <mergeCell ref="AK39:AS39"/>
    <mergeCell ref="AE39:AH39"/>
    <mergeCell ref="CD47:CL47"/>
    <mergeCell ref="BC46:BK46"/>
    <mergeCell ref="BU39:CC39"/>
    <mergeCell ref="BU46:CC46"/>
    <mergeCell ref="BL39:BT39"/>
    <mergeCell ref="BL47:BT47"/>
    <mergeCell ref="AE20:AJ20"/>
    <mergeCell ref="AK20:AS20"/>
    <mergeCell ref="A39:AD39"/>
    <mergeCell ref="AE47:AJ47"/>
    <mergeCell ref="AT36:BB36"/>
    <mergeCell ref="AT39:BB39"/>
    <mergeCell ref="A47:AD47"/>
    <mergeCell ref="A45:AD45"/>
    <mergeCell ref="A46:AD46"/>
    <mergeCell ref="AT46:BB46"/>
    <mergeCell ref="A14:AD14"/>
    <mergeCell ref="AE15:AJ15"/>
    <mergeCell ref="AT14:BB14"/>
    <mergeCell ref="AK15:AS15"/>
    <mergeCell ref="A15:AD15"/>
    <mergeCell ref="AK14:AS14"/>
    <mergeCell ref="AE14:AJ14"/>
    <mergeCell ref="A20:AD20"/>
    <mergeCell ref="A21:AD21"/>
    <mergeCell ref="AK16:AS16"/>
    <mergeCell ref="A18:AD18"/>
    <mergeCell ref="A17:AD17"/>
    <mergeCell ref="AE17:AJ17"/>
    <mergeCell ref="AE19:AJ19"/>
    <mergeCell ref="AK21:AS21"/>
    <mergeCell ref="AE16:AJ16"/>
    <mergeCell ref="AE21:AJ21"/>
    <mergeCell ref="AT21:BB21"/>
    <mergeCell ref="BC22:BK22"/>
    <mergeCell ref="BL22:BT22"/>
    <mergeCell ref="AT20:BB20"/>
    <mergeCell ref="BL20:BT20"/>
    <mergeCell ref="AT19:BB19"/>
    <mergeCell ref="BC19:BK19"/>
    <mergeCell ref="BC20:BK20"/>
    <mergeCell ref="BL46:BT46"/>
    <mergeCell ref="BC39:BK39"/>
    <mergeCell ref="BL35:BT35"/>
    <mergeCell ref="BL29:BT29"/>
    <mergeCell ref="BC21:BK21"/>
    <mergeCell ref="BL21:BT21"/>
    <mergeCell ref="BL42:BT42"/>
    <mergeCell ref="BL34:BT34"/>
    <mergeCell ref="A1:CU1"/>
    <mergeCell ref="CL6:CU7"/>
    <mergeCell ref="CM16:CU16"/>
    <mergeCell ref="CM15:CU15"/>
    <mergeCell ref="A16:AD16"/>
    <mergeCell ref="AT16:BB16"/>
    <mergeCell ref="CL10:CU10"/>
    <mergeCell ref="CD16:CL16"/>
    <mergeCell ref="O8:BX8"/>
    <mergeCell ref="BC14:CL14"/>
    <mergeCell ref="CM47:CU47"/>
    <mergeCell ref="CM45:CU45"/>
    <mergeCell ref="CD37:CL37"/>
    <mergeCell ref="CD44:CL44"/>
    <mergeCell ref="BU21:CC21"/>
    <mergeCell ref="CD36:CL36"/>
    <mergeCell ref="CM36:CU36"/>
    <mergeCell ref="BU37:CC37"/>
    <mergeCell ref="CD45:CL45"/>
    <mergeCell ref="CD46:CL46"/>
    <mergeCell ref="CM46:CU46"/>
    <mergeCell ref="CD39:CL39"/>
    <mergeCell ref="CM39:CU39"/>
    <mergeCell ref="CM37:CU37"/>
    <mergeCell ref="CD17:CL17"/>
    <mergeCell ref="AT15:BB15"/>
    <mergeCell ref="CD20:CL20"/>
    <mergeCell ref="CM17:CU17"/>
    <mergeCell ref="CM18:CU18"/>
    <mergeCell ref="CD15:CL15"/>
    <mergeCell ref="CM19:CU19"/>
    <mergeCell ref="CM14:CU14"/>
    <mergeCell ref="A2:CU2"/>
    <mergeCell ref="AQ5:BB5"/>
    <mergeCell ref="CL3:CU3"/>
    <mergeCell ref="CL4:CU4"/>
    <mergeCell ref="CL5:CU5"/>
    <mergeCell ref="BE5:BG5"/>
    <mergeCell ref="AT17:BB17"/>
    <mergeCell ref="AT18:BB18"/>
    <mergeCell ref="X7:BX7"/>
    <mergeCell ref="BL19:BT19"/>
    <mergeCell ref="BU19:CC19"/>
    <mergeCell ref="AE18:AJ18"/>
    <mergeCell ref="AK17:AS17"/>
    <mergeCell ref="A19:AD19"/>
    <mergeCell ref="AK19:AS19"/>
    <mergeCell ref="A12:CU12"/>
    <mergeCell ref="CL8:CU8"/>
    <mergeCell ref="CD18:CL18"/>
    <mergeCell ref="CL9:CU9"/>
    <mergeCell ref="AE22:AJ22"/>
    <mergeCell ref="CM20:CU20"/>
    <mergeCell ref="CD21:CL21"/>
    <mergeCell ref="AT22:BB22"/>
    <mergeCell ref="CM21:CU21"/>
    <mergeCell ref="BU20:CC20"/>
    <mergeCell ref="CD19:CL19"/>
    <mergeCell ref="AK22:AS22"/>
    <mergeCell ref="AK18:AS18"/>
    <mergeCell ref="A22:AD22"/>
    <mergeCell ref="BU22:CC22"/>
    <mergeCell ref="A48:AD48"/>
    <mergeCell ref="AE48:AJ48"/>
    <mergeCell ref="AT48:BB48"/>
    <mergeCell ref="A24:AD24"/>
    <mergeCell ref="AE24:AJ24"/>
    <mergeCell ref="AK24:AS24"/>
    <mergeCell ref="AK48:AS48"/>
    <mergeCell ref="AE27:AJ27"/>
    <mergeCell ref="CM25:CU25"/>
    <mergeCell ref="CD22:CL22"/>
    <mergeCell ref="CM22:CU22"/>
    <mergeCell ref="A23:AD23"/>
    <mergeCell ref="AE23:AJ23"/>
    <mergeCell ref="AK23:AS23"/>
    <mergeCell ref="AT23:BB23"/>
    <mergeCell ref="BC23:BK23"/>
    <mergeCell ref="BL23:BT23"/>
    <mergeCell ref="BU23:CC23"/>
    <mergeCell ref="AT24:BB24"/>
    <mergeCell ref="BC24:BK24"/>
    <mergeCell ref="BL24:BT24"/>
    <mergeCell ref="BU25:CC25"/>
    <mergeCell ref="CD25:CL25"/>
    <mergeCell ref="BL25:BT25"/>
    <mergeCell ref="CD23:CL23"/>
    <mergeCell ref="CM23:CU23"/>
    <mergeCell ref="BU24:CC24"/>
    <mergeCell ref="CD24:CL24"/>
    <mergeCell ref="AT27:BB27"/>
    <mergeCell ref="BC27:BK27"/>
    <mergeCell ref="BL27:BT27"/>
    <mergeCell ref="CM24:CU24"/>
    <mergeCell ref="BU27:CC27"/>
    <mergeCell ref="BU26:CC26"/>
    <mergeCell ref="A25:AD25"/>
    <mergeCell ref="AE25:AJ25"/>
    <mergeCell ref="AK25:AS25"/>
    <mergeCell ref="AT25:BB25"/>
    <mergeCell ref="BC25:BK25"/>
    <mergeCell ref="A36:AD36"/>
    <mergeCell ref="AK35:AS35"/>
    <mergeCell ref="AT35:BB35"/>
    <mergeCell ref="BC35:BK35"/>
    <mergeCell ref="AK27:AS27"/>
    <mergeCell ref="CM27:CU27"/>
    <mergeCell ref="CM35:CU35"/>
    <mergeCell ref="A27:AD27"/>
    <mergeCell ref="A35:AD35"/>
    <mergeCell ref="A37:AD37"/>
    <mergeCell ref="AE37:AJ37"/>
    <mergeCell ref="AK37:AS37"/>
    <mergeCell ref="CD27:CL27"/>
    <mergeCell ref="BL36:BT36"/>
    <mergeCell ref="A29:AD29"/>
    <mergeCell ref="AE29:AJ29"/>
    <mergeCell ref="AK29:AS29"/>
    <mergeCell ref="AT29:BB29"/>
    <mergeCell ref="BC29:BK29"/>
    <mergeCell ref="AE35:AJ35"/>
    <mergeCell ref="A34:AD34"/>
    <mergeCell ref="AE34:AH34"/>
    <mergeCell ref="AK34:AS34"/>
    <mergeCell ref="AT34:BB34"/>
    <mergeCell ref="BC34:BK34"/>
    <mergeCell ref="BU33:CC33"/>
    <mergeCell ref="CD33:CL33"/>
    <mergeCell ref="A38:AD38"/>
    <mergeCell ref="AE38:AJ38"/>
    <mergeCell ref="AK38:AS38"/>
    <mergeCell ref="AT38:BB38"/>
    <mergeCell ref="BC38:BK38"/>
    <mergeCell ref="AE36:AJ36"/>
    <mergeCell ref="AK36:AS36"/>
    <mergeCell ref="AT37:BB37"/>
    <mergeCell ref="BU29:CC29"/>
    <mergeCell ref="CD29:CL29"/>
    <mergeCell ref="CM29:CU29"/>
    <mergeCell ref="BL38:BT38"/>
    <mergeCell ref="BU38:CC38"/>
    <mergeCell ref="CD38:CL38"/>
    <mergeCell ref="CM38:CU38"/>
    <mergeCell ref="BU36:CC36"/>
    <mergeCell ref="CD35:CL35"/>
    <mergeCell ref="BU30:CC30"/>
    <mergeCell ref="CM26:CU26"/>
    <mergeCell ref="A26:AD26"/>
    <mergeCell ref="AE26:AH26"/>
    <mergeCell ref="AK26:AS26"/>
    <mergeCell ref="AT26:BB26"/>
    <mergeCell ref="BC26:BK26"/>
    <mergeCell ref="BL26:BT26"/>
    <mergeCell ref="CD26:CL26"/>
    <mergeCell ref="CD30:CL30"/>
    <mergeCell ref="CM30:CU30"/>
    <mergeCell ref="A30:AD30"/>
    <mergeCell ref="AE30:AH30"/>
    <mergeCell ref="AK30:AS30"/>
    <mergeCell ref="AT30:BB30"/>
    <mergeCell ref="BC30:BK30"/>
    <mergeCell ref="BL30:BT30"/>
    <mergeCell ref="A43:AD43"/>
    <mergeCell ref="AE43:AH43"/>
    <mergeCell ref="AK43:AS43"/>
    <mergeCell ref="AT43:BB43"/>
    <mergeCell ref="BC43:BK43"/>
    <mergeCell ref="BL43:BT43"/>
    <mergeCell ref="A44:AD44"/>
    <mergeCell ref="AE44:AH44"/>
    <mergeCell ref="AK44:AS44"/>
    <mergeCell ref="AT44:BB44"/>
    <mergeCell ref="BC44:BK44"/>
    <mergeCell ref="BL44:BT44"/>
    <mergeCell ref="CM44:CU44"/>
    <mergeCell ref="AE45:AH45"/>
    <mergeCell ref="BC45:BK45"/>
    <mergeCell ref="BL45:BT45"/>
    <mergeCell ref="BL15:BT18"/>
    <mergeCell ref="BU15:CC18"/>
    <mergeCell ref="BC15:BK18"/>
    <mergeCell ref="BU43:CC43"/>
    <mergeCell ref="CD43:CL43"/>
    <mergeCell ref="CM43:CU43"/>
    <mergeCell ref="A40:AD40"/>
    <mergeCell ref="A42:AD42"/>
    <mergeCell ref="AE40:AH40"/>
    <mergeCell ref="AE42:AH42"/>
    <mergeCell ref="AK40:AS40"/>
    <mergeCell ref="AK42:AS42"/>
    <mergeCell ref="A41:AD41"/>
    <mergeCell ref="AE41:AH41"/>
    <mergeCell ref="AK41:AS41"/>
    <mergeCell ref="BU42:CC42"/>
    <mergeCell ref="CD40:CL40"/>
    <mergeCell ref="CM40:CU40"/>
    <mergeCell ref="CD42:CL42"/>
    <mergeCell ref="CM42:CU42"/>
    <mergeCell ref="AT40:BB40"/>
    <mergeCell ref="AT42:BB42"/>
    <mergeCell ref="BC40:BK40"/>
    <mergeCell ref="BC42:BK42"/>
    <mergeCell ref="BL40:BT40"/>
    <mergeCell ref="BU34:CC34"/>
    <mergeCell ref="CD34:CL34"/>
    <mergeCell ref="CM34:CU34"/>
    <mergeCell ref="BU40:CC40"/>
    <mergeCell ref="BU35:CC35"/>
    <mergeCell ref="BC37:BK37"/>
    <mergeCell ref="BL37:BT37"/>
    <mergeCell ref="BC36:BK36"/>
    <mergeCell ref="AT41:BB41"/>
    <mergeCell ref="BC41:BK41"/>
    <mergeCell ref="BL41:BT41"/>
    <mergeCell ref="BU41:CC41"/>
    <mergeCell ref="CD41:CL41"/>
    <mergeCell ref="CM41:CU41"/>
    <mergeCell ref="BU31:CC31"/>
    <mergeCell ref="CD31:CL31"/>
    <mergeCell ref="CM31:CU31"/>
    <mergeCell ref="A31:AD31"/>
    <mergeCell ref="AE31:AH31"/>
    <mergeCell ref="AK31:AS31"/>
    <mergeCell ref="AT31:BB31"/>
    <mergeCell ref="BC31:BK31"/>
    <mergeCell ref="BL31:BT31"/>
    <mergeCell ref="BU32:CC32"/>
    <mergeCell ref="CD32:CL32"/>
    <mergeCell ref="CM32:CU32"/>
    <mergeCell ref="A32:AD32"/>
    <mergeCell ref="AE32:AH32"/>
    <mergeCell ref="AK32:AS32"/>
    <mergeCell ref="AT32:BB32"/>
    <mergeCell ref="BC32:BK32"/>
    <mergeCell ref="BL32:BT32"/>
  </mergeCells>
  <printOptions/>
  <pageMargins left="0" right="0" top="0.3937007874015748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J44"/>
  <sheetViews>
    <sheetView zoomScalePageLayoutView="0" workbookViewId="0" topLeftCell="A41">
      <selection activeCell="BI42" sqref="BI42:BQ42"/>
    </sheetView>
  </sheetViews>
  <sheetFormatPr defaultColWidth="1.37890625" defaultRowHeight="12.75"/>
  <cols>
    <col min="1" max="19" width="1.37890625" style="1" customWidth="1"/>
    <col min="20" max="20" width="3.75390625" style="1" customWidth="1"/>
    <col min="21" max="31" width="1.37890625" style="1" customWidth="1"/>
    <col min="32" max="32" width="11.00390625" style="1" customWidth="1"/>
    <col min="33" max="38" width="1.37890625" style="1" customWidth="1"/>
    <col min="39" max="39" width="2.375" style="1" customWidth="1"/>
    <col min="40" max="40" width="0.74609375" style="1" customWidth="1"/>
    <col min="41" max="41" width="2.625" style="1" customWidth="1"/>
    <col min="42" max="45" width="1.37890625" style="1" hidden="1" customWidth="1"/>
    <col min="46" max="46" width="1.625" style="1" hidden="1" customWidth="1"/>
    <col min="47" max="47" width="1.37890625" style="1" hidden="1" customWidth="1"/>
    <col min="48" max="48" width="0.37109375" style="1" hidden="1" customWidth="1"/>
    <col min="49" max="49" width="13.875" style="1" customWidth="1"/>
    <col min="50" max="56" width="1.37890625" style="1" customWidth="1"/>
    <col min="57" max="57" width="4.25390625" style="1" customWidth="1"/>
    <col min="58" max="58" width="1.00390625" style="1" customWidth="1"/>
    <col min="59" max="59" width="10.375" style="1" customWidth="1"/>
    <col min="60" max="60" width="10.625" style="1" customWidth="1"/>
    <col min="61" max="65" width="1.37890625" style="1" customWidth="1"/>
    <col min="66" max="66" width="2.125" style="1" customWidth="1"/>
    <col min="67" max="67" width="0.12890625" style="1" customWidth="1"/>
    <col min="68" max="68" width="1.37890625" style="1" hidden="1" customWidth="1"/>
    <col min="69" max="69" width="2.875" style="1" customWidth="1"/>
    <col min="70" max="75" width="1.37890625" style="1" customWidth="1"/>
    <col min="76" max="76" width="3.00390625" style="1" customWidth="1"/>
    <col min="77" max="77" width="3.75390625" style="1" customWidth="1"/>
    <col min="78" max="78" width="0.12890625" style="1" hidden="1" customWidth="1"/>
    <col min="79" max="83" width="1.37890625" style="1" hidden="1" customWidth="1"/>
    <col min="84" max="84" width="1.25" style="1" hidden="1" customWidth="1"/>
    <col min="85" max="85" width="1.625" style="1" hidden="1" customWidth="1"/>
    <col min="86" max="86" width="1.75390625" style="1" customWidth="1"/>
    <col min="87" max="87" width="1.37890625" style="1" customWidth="1"/>
    <col min="88" max="88" width="15.75390625" style="1" customWidth="1"/>
    <col min="89" max="16384" width="1.37890625" style="1" customWidth="1"/>
  </cols>
  <sheetData>
    <row r="1" ht="12.75" customHeight="1" hidden="1">
      <c r="CG1" s="2" t="s">
        <v>52</v>
      </c>
    </row>
    <row r="2" spans="1:85" s="17" customFormat="1" ht="14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</row>
    <row r="3" ht="3" customHeight="1" thickBot="1"/>
    <row r="4" spans="1:85" s="7" customFormat="1" ht="12.75">
      <c r="A4" s="173" t="s">
        <v>10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 t="s">
        <v>15</v>
      </c>
      <c r="V4" s="174"/>
      <c r="W4" s="174"/>
      <c r="X4" s="174"/>
      <c r="Y4" s="174" t="s">
        <v>61</v>
      </c>
      <c r="Z4" s="174"/>
      <c r="AA4" s="174"/>
      <c r="AB4" s="174"/>
      <c r="AC4" s="174"/>
      <c r="AD4" s="174"/>
      <c r="AE4" s="174"/>
      <c r="AF4" s="174"/>
      <c r="AG4" s="174" t="s">
        <v>34</v>
      </c>
      <c r="AH4" s="174"/>
      <c r="AI4" s="174"/>
      <c r="AJ4" s="174"/>
      <c r="AK4" s="174"/>
      <c r="AL4" s="174"/>
      <c r="AM4" s="174"/>
      <c r="AN4" s="174"/>
      <c r="AO4" s="174"/>
      <c r="AP4" s="174" t="s">
        <v>54</v>
      </c>
      <c r="AQ4" s="174"/>
      <c r="AR4" s="174"/>
      <c r="AS4" s="174"/>
      <c r="AT4" s="174"/>
      <c r="AU4" s="174"/>
      <c r="AV4" s="174"/>
      <c r="AW4" s="174"/>
      <c r="AX4" s="197" t="s">
        <v>37</v>
      </c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 t="s">
        <v>57</v>
      </c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7"/>
      <c r="CF4" s="197"/>
      <c r="CG4" s="198"/>
    </row>
    <row r="5" spans="1:85" s="7" customFormat="1" ht="12.75">
      <c r="A5" s="176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 t="s">
        <v>66</v>
      </c>
      <c r="V5" s="130"/>
      <c r="W5" s="130"/>
      <c r="X5" s="130"/>
      <c r="Y5" s="130" t="s">
        <v>62</v>
      </c>
      <c r="Z5" s="130"/>
      <c r="AA5" s="130"/>
      <c r="AB5" s="130"/>
      <c r="AC5" s="130"/>
      <c r="AD5" s="130"/>
      <c r="AE5" s="130"/>
      <c r="AF5" s="130"/>
      <c r="AG5" s="130" t="s">
        <v>35</v>
      </c>
      <c r="AH5" s="130"/>
      <c r="AI5" s="130"/>
      <c r="AJ5" s="130"/>
      <c r="AK5" s="130"/>
      <c r="AL5" s="130"/>
      <c r="AM5" s="130"/>
      <c r="AN5" s="130"/>
      <c r="AO5" s="130"/>
      <c r="AP5" s="130" t="s">
        <v>55</v>
      </c>
      <c r="AQ5" s="130"/>
      <c r="AR5" s="130"/>
      <c r="AS5" s="130"/>
      <c r="AT5" s="130"/>
      <c r="AU5" s="130"/>
      <c r="AV5" s="130"/>
      <c r="AW5" s="130"/>
      <c r="AX5" s="181" t="s">
        <v>159</v>
      </c>
      <c r="AY5" s="181"/>
      <c r="AZ5" s="181"/>
      <c r="BA5" s="181"/>
      <c r="BB5" s="181"/>
      <c r="BC5" s="181"/>
      <c r="BD5" s="181"/>
      <c r="BE5" s="181"/>
      <c r="BF5" s="181"/>
      <c r="BG5" s="191" t="s">
        <v>157</v>
      </c>
      <c r="BH5" s="191" t="s">
        <v>158</v>
      </c>
      <c r="BI5" s="185" t="s">
        <v>47</v>
      </c>
      <c r="BJ5" s="186"/>
      <c r="BK5" s="186"/>
      <c r="BL5" s="186"/>
      <c r="BM5" s="186"/>
      <c r="BN5" s="186"/>
      <c r="BO5" s="186"/>
      <c r="BP5" s="186"/>
      <c r="BQ5" s="187"/>
      <c r="BR5" s="194" t="s">
        <v>36</v>
      </c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9"/>
    </row>
    <row r="6" spans="1:85" s="7" customFormat="1" ht="12.75">
      <c r="A6" s="176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 t="s">
        <v>67</v>
      </c>
      <c r="V6" s="130"/>
      <c r="W6" s="130"/>
      <c r="X6" s="130"/>
      <c r="Y6" s="130" t="s">
        <v>63</v>
      </c>
      <c r="Z6" s="130"/>
      <c r="AA6" s="130"/>
      <c r="AB6" s="130"/>
      <c r="AC6" s="130"/>
      <c r="AD6" s="130"/>
      <c r="AE6" s="130"/>
      <c r="AF6" s="130"/>
      <c r="AG6" s="117" t="s">
        <v>36</v>
      </c>
      <c r="AH6" s="118"/>
      <c r="AI6" s="118"/>
      <c r="AJ6" s="118"/>
      <c r="AK6" s="118"/>
      <c r="AL6" s="118"/>
      <c r="AM6" s="118"/>
      <c r="AN6" s="118"/>
      <c r="AO6" s="119"/>
      <c r="AP6" s="117" t="s">
        <v>56</v>
      </c>
      <c r="AQ6" s="118"/>
      <c r="AR6" s="118"/>
      <c r="AS6" s="118"/>
      <c r="AT6" s="118"/>
      <c r="AU6" s="118"/>
      <c r="AV6" s="118"/>
      <c r="AW6" s="119"/>
      <c r="AX6" s="181"/>
      <c r="AY6" s="181"/>
      <c r="AZ6" s="181"/>
      <c r="BA6" s="181"/>
      <c r="BB6" s="181"/>
      <c r="BC6" s="181"/>
      <c r="BD6" s="181"/>
      <c r="BE6" s="181"/>
      <c r="BF6" s="181"/>
      <c r="BG6" s="192"/>
      <c r="BH6" s="192"/>
      <c r="BI6" s="117"/>
      <c r="BJ6" s="118"/>
      <c r="BK6" s="118"/>
      <c r="BL6" s="118"/>
      <c r="BM6" s="118"/>
      <c r="BN6" s="118"/>
      <c r="BO6" s="118"/>
      <c r="BP6" s="118"/>
      <c r="BQ6" s="119"/>
      <c r="BR6" s="194" t="s">
        <v>58</v>
      </c>
      <c r="BS6" s="194"/>
      <c r="BT6" s="194"/>
      <c r="BU6" s="194"/>
      <c r="BV6" s="194"/>
      <c r="BW6" s="194"/>
      <c r="BX6" s="194"/>
      <c r="BY6" s="194"/>
      <c r="BZ6" s="194" t="s">
        <v>60</v>
      </c>
      <c r="CA6" s="194"/>
      <c r="CB6" s="194"/>
      <c r="CC6" s="194"/>
      <c r="CD6" s="194"/>
      <c r="CE6" s="194"/>
      <c r="CF6" s="194"/>
      <c r="CG6" s="199"/>
    </row>
    <row r="7" spans="1:85" s="7" customFormat="1" ht="12.75">
      <c r="A7" s="175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U7" s="117"/>
      <c r="V7" s="118"/>
      <c r="W7" s="118"/>
      <c r="X7" s="119"/>
      <c r="Y7" s="117" t="s">
        <v>64</v>
      </c>
      <c r="Z7" s="118"/>
      <c r="AA7" s="118"/>
      <c r="AB7" s="118"/>
      <c r="AC7" s="118"/>
      <c r="AD7" s="118"/>
      <c r="AE7" s="118"/>
      <c r="AF7" s="119"/>
      <c r="AG7" s="117"/>
      <c r="AH7" s="118"/>
      <c r="AI7" s="118"/>
      <c r="AJ7" s="118"/>
      <c r="AK7" s="118"/>
      <c r="AL7" s="118"/>
      <c r="AM7" s="118"/>
      <c r="AN7" s="118"/>
      <c r="AO7" s="119"/>
      <c r="AP7" s="117"/>
      <c r="AQ7" s="118"/>
      <c r="AR7" s="118"/>
      <c r="AS7" s="118"/>
      <c r="AT7" s="118"/>
      <c r="AU7" s="118"/>
      <c r="AV7" s="118"/>
      <c r="AW7" s="119"/>
      <c r="AX7" s="181"/>
      <c r="AY7" s="181"/>
      <c r="AZ7" s="181"/>
      <c r="BA7" s="181"/>
      <c r="BB7" s="181"/>
      <c r="BC7" s="181"/>
      <c r="BD7" s="181"/>
      <c r="BE7" s="181"/>
      <c r="BF7" s="181"/>
      <c r="BG7" s="192"/>
      <c r="BH7" s="192"/>
      <c r="BI7" s="117"/>
      <c r="BJ7" s="118"/>
      <c r="BK7" s="118"/>
      <c r="BL7" s="118"/>
      <c r="BM7" s="118"/>
      <c r="BN7" s="118"/>
      <c r="BO7" s="118"/>
      <c r="BP7" s="118"/>
      <c r="BQ7" s="119"/>
      <c r="BR7" s="194" t="s">
        <v>59</v>
      </c>
      <c r="BS7" s="194"/>
      <c r="BT7" s="194"/>
      <c r="BU7" s="194"/>
      <c r="BV7" s="194"/>
      <c r="BW7" s="194"/>
      <c r="BX7" s="194"/>
      <c r="BY7" s="194"/>
      <c r="BZ7" s="194" t="s">
        <v>55</v>
      </c>
      <c r="CA7" s="194"/>
      <c r="CB7" s="194"/>
      <c r="CC7" s="194"/>
      <c r="CD7" s="194"/>
      <c r="CE7" s="194"/>
      <c r="CF7" s="194"/>
      <c r="CG7" s="199"/>
    </row>
    <row r="8" spans="1:85" s="7" customFormat="1" ht="12.75">
      <c r="A8" s="175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17"/>
      <c r="V8" s="118"/>
      <c r="W8" s="118"/>
      <c r="X8" s="119"/>
      <c r="Y8" s="117" t="s">
        <v>65</v>
      </c>
      <c r="Z8" s="118"/>
      <c r="AA8" s="118"/>
      <c r="AB8" s="118"/>
      <c r="AC8" s="118"/>
      <c r="AD8" s="118"/>
      <c r="AE8" s="118"/>
      <c r="AF8" s="119"/>
      <c r="AG8" s="117"/>
      <c r="AH8" s="118"/>
      <c r="AI8" s="118"/>
      <c r="AJ8" s="118"/>
      <c r="AK8" s="118"/>
      <c r="AL8" s="118"/>
      <c r="AM8" s="118"/>
      <c r="AN8" s="118"/>
      <c r="AO8" s="119"/>
      <c r="AP8" s="117"/>
      <c r="AQ8" s="118"/>
      <c r="AR8" s="118"/>
      <c r="AS8" s="118"/>
      <c r="AT8" s="118"/>
      <c r="AU8" s="118"/>
      <c r="AV8" s="118"/>
      <c r="AW8" s="119"/>
      <c r="AX8" s="181"/>
      <c r="AY8" s="181"/>
      <c r="AZ8" s="181"/>
      <c r="BA8" s="181"/>
      <c r="BB8" s="181"/>
      <c r="BC8" s="181"/>
      <c r="BD8" s="181"/>
      <c r="BE8" s="181"/>
      <c r="BF8" s="181"/>
      <c r="BG8" s="192"/>
      <c r="BH8" s="192"/>
      <c r="BI8" s="117"/>
      <c r="BJ8" s="118"/>
      <c r="BK8" s="118"/>
      <c r="BL8" s="118"/>
      <c r="BM8" s="118"/>
      <c r="BN8" s="118"/>
      <c r="BO8" s="118"/>
      <c r="BP8" s="118"/>
      <c r="BQ8" s="119"/>
      <c r="BR8" s="194"/>
      <c r="BS8" s="194"/>
      <c r="BT8" s="194"/>
      <c r="BU8" s="194"/>
      <c r="BV8" s="194"/>
      <c r="BW8" s="194"/>
      <c r="BX8" s="194"/>
      <c r="BY8" s="194"/>
      <c r="BZ8" s="194" t="s">
        <v>56</v>
      </c>
      <c r="CA8" s="194"/>
      <c r="CB8" s="194"/>
      <c r="CC8" s="194"/>
      <c r="CD8" s="194"/>
      <c r="CE8" s="194"/>
      <c r="CF8" s="194"/>
      <c r="CG8" s="199"/>
    </row>
    <row r="9" spans="1:85" s="7" customFormat="1" ht="12.75">
      <c r="A9" s="179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13"/>
      <c r="V9" s="114"/>
      <c r="W9" s="114"/>
      <c r="X9" s="115"/>
      <c r="Y9" s="113"/>
      <c r="Z9" s="114"/>
      <c r="AA9" s="114"/>
      <c r="AB9" s="114"/>
      <c r="AC9" s="114"/>
      <c r="AD9" s="114"/>
      <c r="AE9" s="114"/>
      <c r="AF9" s="115"/>
      <c r="AG9" s="113"/>
      <c r="AH9" s="114"/>
      <c r="AI9" s="114"/>
      <c r="AJ9" s="114"/>
      <c r="AK9" s="114"/>
      <c r="AL9" s="114"/>
      <c r="AM9" s="114"/>
      <c r="AN9" s="114"/>
      <c r="AO9" s="115"/>
      <c r="AP9" s="113"/>
      <c r="AQ9" s="114"/>
      <c r="AR9" s="114"/>
      <c r="AS9" s="114"/>
      <c r="AT9" s="114"/>
      <c r="AU9" s="114"/>
      <c r="AV9" s="114"/>
      <c r="AW9" s="115"/>
      <c r="AX9" s="181"/>
      <c r="AY9" s="181"/>
      <c r="AZ9" s="181"/>
      <c r="BA9" s="181"/>
      <c r="BB9" s="181"/>
      <c r="BC9" s="181"/>
      <c r="BD9" s="181"/>
      <c r="BE9" s="181"/>
      <c r="BF9" s="181"/>
      <c r="BG9" s="193"/>
      <c r="BH9" s="193"/>
      <c r="BI9" s="113"/>
      <c r="BJ9" s="114"/>
      <c r="BK9" s="114"/>
      <c r="BL9" s="114"/>
      <c r="BM9" s="114"/>
      <c r="BN9" s="114"/>
      <c r="BO9" s="114"/>
      <c r="BP9" s="114"/>
      <c r="BQ9" s="115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9"/>
    </row>
    <row r="10" spans="1:85" s="7" customFormat="1" ht="12" customHeight="1" thickBot="1">
      <c r="A10" s="182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>
        <v>2</v>
      </c>
      <c r="V10" s="168"/>
      <c r="W10" s="168"/>
      <c r="X10" s="168"/>
      <c r="Y10" s="168">
        <v>3</v>
      </c>
      <c r="Z10" s="168"/>
      <c r="AA10" s="168"/>
      <c r="AB10" s="168"/>
      <c r="AC10" s="168"/>
      <c r="AD10" s="168"/>
      <c r="AE10" s="168"/>
      <c r="AF10" s="168"/>
      <c r="AG10" s="168">
        <v>4</v>
      </c>
      <c r="AH10" s="168"/>
      <c r="AI10" s="168"/>
      <c r="AJ10" s="168"/>
      <c r="AK10" s="168"/>
      <c r="AL10" s="168"/>
      <c r="AM10" s="168"/>
      <c r="AN10" s="168"/>
      <c r="AO10" s="168"/>
      <c r="AP10" s="168">
        <v>5</v>
      </c>
      <c r="AQ10" s="168"/>
      <c r="AR10" s="168"/>
      <c r="AS10" s="168"/>
      <c r="AT10" s="168"/>
      <c r="AU10" s="168"/>
      <c r="AV10" s="168"/>
      <c r="AW10" s="168"/>
      <c r="AX10" s="201">
        <v>6</v>
      </c>
      <c r="AY10" s="201"/>
      <c r="AZ10" s="201"/>
      <c r="BA10" s="201"/>
      <c r="BB10" s="201"/>
      <c r="BC10" s="201"/>
      <c r="BD10" s="201"/>
      <c r="BE10" s="201"/>
      <c r="BF10" s="201"/>
      <c r="BG10" s="43">
        <v>7</v>
      </c>
      <c r="BH10" s="43">
        <v>8</v>
      </c>
      <c r="BI10" s="195">
        <v>9</v>
      </c>
      <c r="BJ10" s="195"/>
      <c r="BK10" s="195"/>
      <c r="BL10" s="195"/>
      <c r="BM10" s="195"/>
      <c r="BN10" s="195"/>
      <c r="BO10" s="195"/>
      <c r="BP10" s="195"/>
      <c r="BQ10" s="195"/>
      <c r="BR10" s="168">
        <v>10</v>
      </c>
      <c r="BS10" s="168"/>
      <c r="BT10" s="168"/>
      <c r="BU10" s="168"/>
      <c r="BV10" s="168"/>
      <c r="BW10" s="168"/>
      <c r="BX10" s="168"/>
      <c r="BY10" s="168"/>
      <c r="BZ10" s="168">
        <v>11</v>
      </c>
      <c r="CA10" s="168"/>
      <c r="CB10" s="168"/>
      <c r="CC10" s="168"/>
      <c r="CD10" s="168"/>
      <c r="CE10" s="168"/>
      <c r="CF10" s="168"/>
      <c r="CG10" s="200"/>
    </row>
    <row r="11" spans="1:88" ht="11.25" customHeight="1">
      <c r="A11" s="183" t="s">
        <v>68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70" t="s">
        <v>6</v>
      </c>
      <c r="V11" s="171"/>
      <c r="W11" s="171"/>
      <c r="X11" s="172"/>
      <c r="Y11" s="171" t="s">
        <v>51</v>
      </c>
      <c r="Z11" s="171"/>
      <c r="AA11" s="171"/>
      <c r="AB11" s="171"/>
      <c r="AC11" s="171"/>
      <c r="AD11" s="171"/>
      <c r="AE11" s="171"/>
      <c r="AF11" s="171"/>
      <c r="AG11" s="169">
        <f>AG12+AG13+AG14+AG15+AG16+AG17+AG19+AG20+AG21+AG24+AG26+AG27+AG28+AG29+AG30+AG34+AG36+AG37+AG41+AG42+AG35+AG31+AG33+AG25+AG32+AG18+AG22+AG23</f>
        <v>42676055.11</v>
      </c>
      <c r="AH11" s="169"/>
      <c r="AI11" s="169"/>
      <c r="AJ11" s="169"/>
      <c r="AK11" s="169"/>
      <c r="AL11" s="169"/>
      <c r="AM11" s="169"/>
      <c r="AN11" s="169"/>
      <c r="AO11" s="169"/>
      <c r="AP11" s="177">
        <f>AW12+AW13+AW14+AW15+AW16+AW17+AW19+AW20+AW21+AW24+AW26+AP27+AW28+AP29+AP30+AP34+AP35+AP36+AP37+AP41+AP42+AP31+AP33+AW25+AP32+AW18+AW22+AW23</f>
        <v>42676055.11</v>
      </c>
      <c r="AQ11" s="177"/>
      <c r="AR11" s="177"/>
      <c r="AS11" s="177"/>
      <c r="AT11" s="177"/>
      <c r="AU11" s="177"/>
      <c r="AV11" s="177"/>
      <c r="AW11" s="177"/>
      <c r="AX11" s="169">
        <f>AX12+AX13+AX14+AX15+AX16+AX17+AX19+AX20+AX21+AX24+AX26+AX27+AX28+AX29+AX30+AX34+AX35+AX36+AX37+AX41+AX42+AX25+AX31+AX33</f>
        <v>33277410.230000004</v>
      </c>
      <c r="AY11" s="169"/>
      <c r="AZ11" s="169"/>
      <c r="BA11" s="169"/>
      <c r="BB11" s="169"/>
      <c r="BC11" s="169"/>
      <c r="BD11" s="169"/>
      <c r="BE11" s="169"/>
      <c r="BF11" s="169"/>
      <c r="BG11" s="42"/>
      <c r="BH11" s="42"/>
      <c r="BI11" s="178">
        <f aca="true" t="shared" si="0" ref="BI11:BI30">AX11</f>
        <v>33277410.230000004</v>
      </c>
      <c r="BJ11" s="178"/>
      <c r="BK11" s="178"/>
      <c r="BL11" s="178"/>
      <c r="BM11" s="178"/>
      <c r="BN11" s="178"/>
      <c r="BO11" s="178"/>
      <c r="BP11" s="178"/>
      <c r="BQ11" s="178"/>
      <c r="BR11" s="178">
        <f>BR12+BR13+BR14+BR15+BR16+BR17+BR19+BR20+BR21+BR24+BR26+BR27+BR28+BR29+BR30+BR34+BR35+BR36+BR37+BR41+BR42</f>
        <v>13670888.639999999</v>
      </c>
      <c r="BS11" s="178"/>
      <c r="BT11" s="178"/>
      <c r="BU11" s="178"/>
      <c r="BV11" s="178"/>
      <c r="BW11" s="178"/>
      <c r="BX11" s="178"/>
      <c r="BY11" s="180"/>
      <c r="BZ11" s="188"/>
      <c r="CA11" s="189"/>
      <c r="CB11" s="189"/>
      <c r="CC11" s="189"/>
      <c r="CD11" s="189"/>
      <c r="CE11" s="189"/>
      <c r="CF11" s="189"/>
      <c r="CG11" s="190"/>
      <c r="CH11" s="19"/>
      <c r="CJ11" s="20"/>
    </row>
    <row r="12" spans="1:88" ht="30.75" customHeight="1">
      <c r="A12" s="51" t="s">
        <v>124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0"/>
      <c r="V12" s="100"/>
      <c r="W12" s="100"/>
      <c r="X12" s="100"/>
      <c r="Y12" s="100" t="s">
        <v>125</v>
      </c>
      <c r="Z12" s="100"/>
      <c r="AA12" s="100"/>
      <c r="AB12" s="100"/>
      <c r="AC12" s="100"/>
      <c r="AD12" s="100"/>
      <c r="AE12" s="100"/>
      <c r="AF12" s="100"/>
      <c r="AG12" s="49">
        <v>5903683.2</v>
      </c>
      <c r="AH12" s="91"/>
      <c r="AI12" s="91"/>
      <c r="AJ12" s="91"/>
      <c r="AK12" s="91"/>
      <c r="AL12" s="91"/>
      <c r="AM12" s="91"/>
      <c r="AN12" s="91"/>
      <c r="AO12" s="92"/>
      <c r="AP12" s="93">
        <f aca="true" t="shared" si="1" ref="AP12:AP26">AG12</f>
        <v>5903683.2</v>
      </c>
      <c r="AQ12" s="93"/>
      <c r="AR12" s="93"/>
      <c r="AS12" s="93"/>
      <c r="AT12" s="93"/>
      <c r="AU12" s="37"/>
      <c r="AV12" s="37"/>
      <c r="AW12" s="35">
        <f>AG12</f>
        <v>5903683.2</v>
      </c>
      <c r="AX12" s="93">
        <v>1637502.87</v>
      </c>
      <c r="AY12" s="93"/>
      <c r="AZ12" s="93"/>
      <c r="BA12" s="93"/>
      <c r="BB12" s="93"/>
      <c r="BC12" s="93"/>
      <c r="BD12" s="93"/>
      <c r="BE12" s="93"/>
      <c r="BF12" s="93"/>
      <c r="BG12" s="35"/>
      <c r="BH12" s="35"/>
      <c r="BI12" s="93">
        <f t="shared" si="0"/>
        <v>1637502.87</v>
      </c>
      <c r="BJ12" s="93"/>
      <c r="BK12" s="93"/>
      <c r="BL12" s="93"/>
      <c r="BM12" s="93"/>
      <c r="BN12" s="93"/>
      <c r="BO12" s="93"/>
      <c r="BP12" s="93"/>
      <c r="BQ12" s="93"/>
      <c r="BR12" s="93">
        <f aca="true" t="shared" si="2" ref="BR12:BR42">AG12-BI12</f>
        <v>4266180.33</v>
      </c>
      <c r="BS12" s="167"/>
      <c r="BT12" s="167"/>
      <c r="BU12" s="167"/>
      <c r="BV12" s="167"/>
      <c r="BW12" s="167"/>
      <c r="BX12" s="167"/>
      <c r="BY12" s="167"/>
      <c r="BZ12" s="32"/>
      <c r="CA12" s="33"/>
      <c r="CB12" s="33"/>
      <c r="CC12" s="33"/>
      <c r="CD12" s="33"/>
      <c r="CE12" s="33"/>
      <c r="CF12" s="33"/>
      <c r="CG12" s="34"/>
      <c r="CH12" s="19"/>
      <c r="CJ12" s="20"/>
    </row>
    <row r="13" spans="1:88" ht="43.5" customHeight="1">
      <c r="A13" s="51" t="s">
        <v>120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00"/>
      <c r="V13" s="100"/>
      <c r="W13" s="100"/>
      <c r="X13" s="100"/>
      <c r="Y13" s="100" t="s">
        <v>119</v>
      </c>
      <c r="Z13" s="100"/>
      <c r="AA13" s="100"/>
      <c r="AB13" s="100"/>
      <c r="AC13" s="100"/>
      <c r="AD13" s="100"/>
      <c r="AE13" s="100"/>
      <c r="AF13" s="100"/>
      <c r="AG13" s="93">
        <f>694840-59860+197610.91</f>
        <v>832590.91</v>
      </c>
      <c r="AH13" s="93"/>
      <c r="AI13" s="93"/>
      <c r="AJ13" s="93"/>
      <c r="AK13" s="93"/>
      <c r="AL13" s="93"/>
      <c r="AM13" s="93"/>
      <c r="AN13" s="93"/>
      <c r="AO13" s="93"/>
      <c r="AP13" s="93">
        <f t="shared" si="1"/>
        <v>832590.91</v>
      </c>
      <c r="AQ13" s="93"/>
      <c r="AR13" s="93"/>
      <c r="AS13" s="93"/>
      <c r="AT13" s="93"/>
      <c r="AU13" s="37"/>
      <c r="AV13" s="37"/>
      <c r="AW13" s="35">
        <f>AG13</f>
        <v>832590.91</v>
      </c>
      <c r="AX13" s="93">
        <v>592530.91</v>
      </c>
      <c r="AY13" s="93"/>
      <c r="AZ13" s="93"/>
      <c r="BA13" s="93"/>
      <c r="BB13" s="93"/>
      <c r="BC13" s="93"/>
      <c r="BD13" s="93"/>
      <c r="BE13" s="93"/>
      <c r="BF13" s="93"/>
      <c r="BG13" s="35"/>
      <c r="BH13" s="35"/>
      <c r="BI13" s="93">
        <f t="shared" si="0"/>
        <v>592530.91</v>
      </c>
      <c r="BJ13" s="93"/>
      <c r="BK13" s="93"/>
      <c r="BL13" s="93"/>
      <c r="BM13" s="93"/>
      <c r="BN13" s="93"/>
      <c r="BO13" s="93"/>
      <c r="BP13" s="93"/>
      <c r="BQ13" s="93"/>
      <c r="BR13" s="93">
        <f t="shared" si="2"/>
        <v>240060</v>
      </c>
      <c r="BS13" s="167"/>
      <c r="BT13" s="167"/>
      <c r="BU13" s="167"/>
      <c r="BV13" s="167"/>
      <c r="BW13" s="167"/>
      <c r="BX13" s="167"/>
      <c r="BY13" s="167"/>
      <c r="BZ13" s="32"/>
      <c r="CA13" s="33"/>
      <c r="CB13" s="33"/>
      <c r="CC13" s="33"/>
      <c r="CD13" s="33"/>
      <c r="CE13" s="33"/>
      <c r="CF13" s="33"/>
      <c r="CG13" s="34"/>
      <c r="CH13" s="19"/>
      <c r="CJ13" s="20"/>
    </row>
    <row r="14" spans="1:88" ht="24.75" customHeight="1">
      <c r="A14" s="51" t="s">
        <v>126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00"/>
      <c r="V14" s="100"/>
      <c r="W14" s="100"/>
      <c r="X14" s="100"/>
      <c r="Y14" s="100" t="s">
        <v>127</v>
      </c>
      <c r="Z14" s="100"/>
      <c r="AA14" s="100"/>
      <c r="AB14" s="100"/>
      <c r="AC14" s="100"/>
      <c r="AD14" s="100"/>
      <c r="AE14" s="100"/>
      <c r="AF14" s="100"/>
      <c r="AG14" s="49">
        <v>75000</v>
      </c>
      <c r="AH14" s="91"/>
      <c r="AI14" s="91"/>
      <c r="AJ14" s="91"/>
      <c r="AK14" s="91"/>
      <c r="AL14" s="91"/>
      <c r="AM14" s="91"/>
      <c r="AN14" s="91"/>
      <c r="AO14" s="92"/>
      <c r="AP14" s="93">
        <f t="shared" si="1"/>
        <v>75000</v>
      </c>
      <c r="AQ14" s="93"/>
      <c r="AR14" s="93"/>
      <c r="AS14" s="93"/>
      <c r="AT14" s="93"/>
      <c r="AU14" s="37"/>
      <c r="AV14" s="37"/>
      <c r="AW14" s="35">
        <f>AG14</f>
        <v>75000</v>
      </c>
      <c r="AX14" s="93">
        <v>0</v>
      </c>
      <c r="AY14" s="93"/>
      <c r="AZ14" s="93"/>
      <c r="BA14" s="93"/>
      <c r="BB14" s="93"/>
      <c r="BC14" s="93"/>
      <c r="BD14" s="93"/>
      <c r="BE14" s="93"/>
      <c r="BF14" s="93"/>
      <c r="BG14" s="35"/>
      <c r="BH14" s="35"/>
      <c r="BI14" s="93">
        <f t="shared" si="0"/>
        <v>0</v>
      </c>
      <c r="BJ14" s="93"/>
      <c r="BK14" s="93"/>
      <c r="BL14" s="93"/>
      <c r="BM14" s="93"/>
      <c r="BN14" s="93"/>
      <c r="BO14" s="93"/>
      <c r="BP14" s="93"/>
      <c r="BQ14" s="93"/>
      <c r="BR14" s="93">
        <f t="shared" si="2"/>
        <v>75000</v>
      </c>
      <c r="BS14" s="167"/>
      <c r="BT14" s="167"/>
      <c r="BU14" s="167"/>
      <c r="BV14" s="167"/>
      <c r="BW14" s="167"/>
      <c r="BX14" s="167"/>
      <c r="BY14" s="167"/>
      <c r="BZ14" s="32"/>
      <c r="CA14" s="33"/>
      <c r="CB14" s="33"/>
      <c r="CC14" s="33"/>
      <c r="CD14" s="33"/>
      <c r="CE14" s="33"/>
      <c r="CF14" s="33"/>
      <c r="CG14" s="34"/>
      <c r="CH14" s="19"/>
      <c r="CJ14" s="20"/>
    </row>
    <row r="15" spans="1:88" ht="24" customHeight="1">
      <c r="A15" s="51" t="s">
        <v>128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100"/>
      <c r="V15" s="100"/>
      <c r="W15" s="100"/>
      <c r="X15" s="100"/>
      <c r="Y15" s="100" t="s">
        <v>129</v>
      </c>
      <c r="Z15" s="100"/>
      <c r="AA15" s="100"/>
      <c r="AB15" s="100"/>
      <c r="AC15" s="100"/>
      <c r="AD15" s="100"/>
      <c r="AE15" s="100"/>
      <c r="AF15" s="100"/>
      <c r="AG15" s="49">
        <v>250000</v>
      </c>
      <c r="AH15" s="91"/>
      <c r="AI15" s="91"/>
      <c r="AJ15" s="91"/>
      <c r="AK15" s="91"/>
      <c r="AL15" s="91"/>
      <c r="AM15" s="91"/>
      <c r="AN15" s="91"/>
      <c r="AO15" s="92"/>
      <c r="AP15" s="93">
        <f t="shared" si="1"/>
        <v>250000</v>
      </c>
      <c r="AQ15" s="93"/>
      <c r="AR15" s="93"/>
      <c r="AS15" s="93"/>
      <c r="AT15" s="93"/>
      <c r="AU15" s="37"/>
      <c r="AV15" s="37"/>
      <c r="AW15" s="35">
        <f>AG15</f>
        <v>250000</v>
      </c>
      <c r="AX15" s="93">
        <v>0</v>
      </c>
      <c r="AY15" s="93"/>
      <c r="AZ15" s="93"/>
      <c r="BA15" s="93"/>
      <c r="BB15" s="93"/>
      <c r="BC15" s="93"/>
      <c r="BD15" s="93"/>
      <c r="BE15" s="93"/>
      <c r="BF15" s="93"/>
      <c r="BG15" s="35"/>
      <c r="BH15" s="35"/>
      <c r="BI15" s="93">
        <f t="shared" si="0"/>
        <v>0</v>
      </c>
      <c r="BJ15" s="93"/>
      <c r="BK15" s="93"/>
      <c r="BL15" s="93"/>
      <c r="BM15" s="93"/>
      <c r="BN15" s="93"/>
      <c r="BO15" s="93"/>
      <c r="BP15" s="93"/>
      <c r="BQ15" s="93"/>
      <c r="BR15" s="93">
        <f t="shared" si="2"/>
        <v>250000</v>
      </c>
      <c r="BS15" s="167"/>
      <c r="BT15" s="167"/>
      <c r="BU15" s="167"/>
      <c r="BV15" s="167"/>
      <c r="BW15" s="167"/>
      <c r="BX15" s="167"/>
      <c r="BY15" s="167"/>
      <c r="BZ15" s="32"/>
      <c r="CA15" s="33"/>
      <c r="CB15" s="33"/>
      <c r="CC15" s="33"/>
      <c r="CD15" s="33"/>
      <c r="CE15" s="33"/>
      <c r="CF15" s="33"/>
      <c r="CG15" s="34"/>
      <c r="CH15" s="19"/>
      <c r="CJ15" s="20"/>
    </row>
    <row r="16" spans="1:88" ht="105.75" customHeight="1">
      <c r="A16" s="51" t="s">
        <v>137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54"/>
      <c r="V16" s="89"/>
      <c r="W16" s="89"/>
      <c r="X16" s="90"/>
      <c r="Y16" s="54" t="s">
        <v>138</v>
      </c>
      <c r="Z16" s="89"/>
      <c r="AA16" s="89"/>
      <c r="AB16" s="89"/>
      <c r="AC16" s="89"/>
      <c r="AD16" s="89"/>
      <c r="AE16" s="89"/>
      <c r="AF16" s="90"/>
      <c r="AG16" s="49">
        <v>2000</v>
      </c>
      <c r="AH16" s="47"/>
      <c r="AI16" s="47"/>
      <c r="AJ16" s="47"/>
      <c r="AK16" s="47"/>
      <c r="AL16" s="47"/>
      <c r="AM16" s="47"/>
      <c r="AN16" s="47"/>
      <c r="AO16" s="48"/>
      <c r="AP16" s="35"/>
      <c r="AQ16" s="35"/>
      <c r="AR16" s="35"/>
      <c r="AS16" s="35"/>
      <c r="AT16" s="35"/>
      <c r="AU16" s="37"/>
      <c r="AV16" s="37"/>
      <c r="AW16" s="35">
        <f>AG16</f>
        <v>2000</v>
      </c>
      <c r="AX16" s="49">
        <v>0</v>
      </c>
      <c r="AY16" s="91"/>
      <c r="AZ16" s="91"/>
      <c r="BA16" s="91"/>
      <c r="BB16" s="91"/>
      <c r="BC16" s="91"/>
      <c r="BD16" s="91"/>
      <c r="BE16" s="91"/>
      <c r="BF16" s="92"/>
      <c r="BG16" s="35"/>
      <c r="BH16" s="35"/>
      <c r="BI16" s="49">
        <f t="shared" si="0"/>
        <v>0</v>
      </c>
      <c r="BJ16" s="91"/>
      <c r="BK16" s="91"/>
      <c r="BL16" s="91"/>
      <c r="BM16" s="91"/>
      <c r="BN16" s="91"/>
      <c r="BO16" s="91"/>
      <c r="BP16" s="91"/>
      <c r="BQ16" s="92"/>
      <c r="BR16" s="49">
        <f t="shared" si="2"/>
        <v>2000</v>
      </c>
      <c r="BS16" s="47"/>
      <c r="BT16" s="47"/>
      <c r="BU16" s="47"/>
      <c r="BV16" s="47"/>
      <c r="BW16" s="47"/>
      <c r="BX16" s="47"/>
      <c r="BY16" s="48"/>
      <c r="BZ16" s="32"/>
      <c r="CA16" s="33"/>
      <c r="CB16" s="33"/>
      <c r="CC16" s="33"/>
      <c r="CD16" s="33"/>
      <c r="CE16" s="33"/>
      <c r="CF16" s="33"/>
      <c r="CG16" s="34"/>
      <c r="CH16" s="19"/>
      <c r="CJ16" s="20"/>
    </row>
    <row r="17" spans="1:88" ht="128.25" customHeight="1">
      <c r="A17" s="51" t="s">
        <v>136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100"/>
      <c r="V17" s="100"/>
      <c r="W17" s="100"/>
      <c r="X17" s="100"/>
      <c r="Y17" s="100" t="s">
        <v>131</v>
      </c>
      <c r="Z17" s="100"/>
      <c r="AA17" s="100"/>
      <c r="AB17" s="100"/>
      <c r="AC17" s="100"/>
      <c r="AD17" s="100"/>
      <c r="AE17" s="100"/>
      <c r="AF17" s="100"/>
      <c r="AG17" s="49">
        <v>23000</v>
      </c>
      <c r="AH17" s="91"/>
      <c r="AI17" s="91"/>
      <c r="AJ17" s="91"/>
      <c r="AK17" s="91"/>
      <c r="AL17" s="91"/>
      <c r="AM17" s="91"/>
      <c r="AN17" s="91"/>
      <c r="AO17" s="92"/>
      <c r="AP17" s="93">
        <f t="shared" si="1"/>
        <v>23000</v>
      </c>
      <c r="AQ17" s="93"/>
      <c r="AR17" s="93"/>
      <c r="AS17" s="93"/>
      <c r="AT17" s="93"/>
      <c r="AU17" s="37"/>
      <c r="AV17" s="37"/>
      <c r="AW17" s="35">
        <f aca="true" t="shared" si="3" ref="AW17:AW26">AG17</f>
        <v>23000</v>
      </c>
      <c r="AX17" s="93">
        <v>0</v>
      </c>
      <c r="AY17" s="93"/>
      <c r="AZ17" s="93"/>
      <c r="BA17" s="93"/>
      <c r="BB17" s="93"/>
      <c r="BC17" s="93"/>
      <c r="BD17" s="93"/>
      <c r="BE17" s="93"/>
      <c r="BF17" s="93"/>
      <c r="BG17" s="35"/>
      <c r="BH17" s="35"/>
      <c r="BI17" s="93">
        <f t="shared" si="0"/>
        <v>0</v>
      </c>
      <c r="BJ17" s="93"/>
      <c r="BK17" s="93"/>
      <c r="BL17" s="93"/>
      <c r="BM17" s="93"/>
      <c r="BN17" s="93"/>
      <c r="BO17" s="93"/>
      <c r="BP17" s="93"/>
      <c r="BQ17" s="93"/>
      <c r="BR17" s="93">
        <f t="shared" si="2"/>
        <v>23000</v>
      </c>
      <c r="BS17" s="167"/>
      <c r="BT17" s="167"/>
      <c r="BU17" s="167"/>
      <c r="BV17" s="167"/>
      <c r="BW17" s="167"/>
      <c r="BX17" s="167"/>
      <c r="BY17" s="167"/>
      <c r="BZ17" s="32"/>
      <c r="CA17" s="33"/>
      <c r="CB17" s="33"/>
      <c r="CC17" s="33"/>
      <c r="CD17" s="33"/>
      <c r="CE17" s="33"/>
      <c r="CF17" s="33"/>
      <c r="CG17" s="34"/>
      <c r="CH17" s="19"/>
      <c r="CJ17" s="20"/>
    </row>
    <row r="18" spans="1:88" ht="128.25" customHeight="1">
      <c r="A18" s="51" t="s">
        <v>122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/>
      <c r="V18" s="47"/>
      <c r="W18" s="47"/>
      <c r="X18" s="48"/>
      <c r="Y18" s="54" t="s">
        <v>118</v>
      </c>
      <c r="Z18" s="47"/>
      <c r="AA18" s="47"/>
      <c r="AB18" s="47"/>
      <c r="AC18" s="47"/>
      <c r="AD18" s="47"/>
      <c r="AE18" s="47"/>
      <c r="AF18" s="48"/>
      <c r="AG18" s="49">
        <v>0</v>
      </c>
      <c r="AH18" s="47"/>
      <c r="AI18" s="47"/>
      <c r="AJ18" s="47"/>
      <c r="AK18" s="47"/>
      <c r="AL18" s="47"/>
      <c r="AM18" s="47"/>
      <c r="AN18" s="47"/>
      <c r="AO18" s="48"/>
      <c r="AP18" s="35"/>
      <c r="AQ18" s="35"/>
      <c r="AR18" s="35"/>
      <c r="AS18" s="35"/>
      <c r="AT18" s="35"/>
      <c r="AU18" s="37"/>
      <c r="AV18" s="37"/>
      <c r="AW18" s="35">
        <v>0</v>
      </c>
      <c r="AX18" s="49">
        <v>0</v>
      </c>
      <c r="AY18" s="47"/>
      <c r="AZ18" s="47"/>
      <c r="BA18" s="47"/>
      <c r="BB18" s="47"/>
      <c r="BC18" s="47"/>
      <c r="BD18" s="47"/>
      <c r="BE18" s="47"/>
      <c r="BF18" s="48"/>
      <c r="BG18" s="35"/>
      <c r="BH18" s="35"/>
      <c r="BI18" s="93">
        <f>AX18</f>
        <v>0</v>
      </c>
      <c r="BJ18" s="93"/>
      <c r="BK18" s="93"/>
      <c r="BL18" s="93"/>
      <c r="BM18" s="93"/>
      <c r="BN18" s="93"/>
      <c r="BO18" s="93"/>
      <c r="BP18" s="93"/>
      <c r="BQ18" s="93"/>
      <c r="BR18" s="93">
        <f>AG18-BI18</f>
        <v>0</v>
      </c>
      <c r="BS18" s="167"/>
      <c r="BT18" s="167"/>
      <c r="BU18" s="167"/>
      <c r="BV18" s="167"/>
      <c r="BW18" s="167"/>
      <c r="BX18" s="167"/>
      <c r="BY18" s="167"/>
      <c r="BZ18" s="32"/>
      <c r="CA18" s="33"/>
      <c r="CB18" s="33"/>
      <c r="CC18" s="33"/>
      <c r="CD18" s="33"/>
      <c r="CE18" s="33"/>
      <c r="CF18" s="33"/>
      <c r="CG18" s="34"/>
      <c r="CH18" s="19"/>
      <c r="CJ18" s="20"/>
    </row>
    <row r="19" spans="1:88" ht="114.75" customHeight="1" hidden="1">
      <c r="A19" s="51" t="s">
        <v>122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100"/>
      <c r="V19" s="100"/>
      <c r="W19" s="100"/>
      <c r="X19" s="100"/>
      <c r="Y19" s="100" t="s">
        <v>118</v>
      </c>
      <c r="Z19" s="100"/>
      <c r="AA19" s="100"/>
      <c r="AB19" s="100"/>
      <c r="AC19" s="100"/>
      <c r="AD19" s="100"/>
      <c r="AE19" s="100"/>
      <c r="AF19" s="100"/>
      <c r="AG19" s="93">
        <v>0</v>
      </c>
      <c r="AH19" s="93"/>
      <c r="AI19" s="93"/>
      <c r="AJ19" s="93"/>
      <c r="AK19" s="93"/>
      <c r="AL19" s="93"/>
      <c r="AM19" s="93"/>
      <c r="AN19" s="93"/>
      <c r="AO19" s="93"/>
      <c r="AP19" s="93">
        <f t="shared" si="1"/>
        <v>0</v>
      </c>
      <c r="AQ19" s="93"/>
      <c r="AR19" s="93"/>
      <c r="AS19" s="93"/>
      <c r="AT19" s="93"/>
      <c r="AU19" s="37"/>
      <c r="AV19" s="37"/>
      <c r="AW19" s="35">
        <f t="shared" si="3"/>
        <v>0</v>
      </c>
      <c r="AX19" s="93">
        <v>0</v>
      </c>
      <c r="AY19" s="93"/>
      <c r="AZ19" s="93"/>
      <c r="BA19" s="93"/>
      <c r="BB19" s="93"/>
      <c r="BC19" s="93"/>
      <c r="BD19" s="93"/>
      <c r="BE19" s="93"/>
      <c r="BF19" s="93"/>
      <c r="BG19" s="35"/>
      <c r="BH19" s="35"/>
      <c r="BI19" s="93">
        <f t="shared" si="0"/>
        <v>0</v>
      </c>
      <c r="BJ19" s="93"/>
      <c r="BK19" s="93"/>
      <c r="BL19" s="93"/>
      <c r="BM19" s="93"/>
      <c r="BN19" s="93"/>
      <c r="BO19" s="93"/>
      <c r="BP19" s="93"/>
      <c r="BQ19" s="93"/>
      <c r="BR19" s="93">
        <f t="shared" si="2"/>
        <v>0</v>
      </c>
      <c r="BS19" s="167"/>
      <c r="BT19" s="167"/>
      <c r="BU19" s="167"/>
      <c r="BV19" s="167"/>
      <c r="BW19" s="167"/>
      <c r="BX19" s="167"/>
      <c r="BY19" s="167"/>
      <c r="BZ19" s="32"/>
      <c r="CA19" s="33"/>
      <c r="CB19" s="33"/>
      <c r="CC19" s="33"/>
      <c r="CD19" s="33"/>
      <c r="CE19" s="33"/>
      <c r="CF19" s="33"/>
      <c r="CG19" s="34"/>
      <c r="CH19" s="19"/>
      <c r="CJ19" s="20"/>
    </row>
    <row r="20" spans="1:88" ht="45" customHeight="1">
      <c r="A20" s="51" t="s">
        <v>155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100"/>
      <c r="V20" s="100"/>
      <c r="W20" s="100"/>
      <c r="X20" s="100"/>
      <c r="Y20" s="100" t="s">
        <v>144</v>
      </c>
      <c r="Z20" s="100"/>
      <c r="AA20" s="100"/>
      <c r="AB20" s="100"/>
      <c r="AC20" s="100"/>
      <c r="AD20" s="100"/>
      <c r="AE20" s="100"/>
      <c r="AF20" s="100"/>
      <c r="AG20" s="49">
        <v>0</v>
      </c>
      <c r="AH20" s="91"/>
      <c r="AI20" s="91"/>
      <c r="AJ20" s="91"/>
      <c r="AK20" s="91"/>
      <c r="AL20" s="91"/>
      <c r="AM20" s="91"/>
      <c r="AN20" s="91"/>
      <c r="AO20" s="92"/>
      <c r="AP20" s="93">
        <f>AG20</f>
        <v>0</v>
      </c>
      <c r="AQ20" s="93"/>
      <c r="AR20" s="93"/>
      <c r="AS20" s="93"/>
      <c r="AT20" s="93"/>
      <c r="AU20" s="37"/>
      <c r="AV20" s="37"/>
      <c r="AW20" s="35">
        <f t="shared" si="3"/>
        <v>0</v>
      </c>
      <c r="AX20" s="93">
        <v>0</v>
      </c>
      <c r="AY20" s="93"/>
      <c r="AZ20" s="93"/>
      <c r="BA20" s="93"/>
      <c r="BB20" s="93"/>
      <c r="BC20" s="93"/>
      <c r="BD20" s="93"/>
      <c r="BE20" s="93"/>
      <c r="BF20" s="93"/>
      <c r="BG20" s="35"/>
      <c r="BH20" s="35"/>
      <c r="BI20" s="93">
        <f t="shared" si="0"/>
        <v>0</v>
      </c>
      <c r="BJ20" s="93"/>
      <c r="BK20" s="93"/>
      <c r="BL20" s="93"/>
      <c r="BM20" s="93"/>
      <c r="BN20" s="93"/>
      <c r="BO20" s="93"/>
      <c r="BP20" s="93"/>
      <c r="BQ20" s="93"/>
      <c r="BR20" s="93">
        <f t="shared" si="2"/>
        <v>0</v>
      </c>
      <c r="BS20" s="167"/>
      <c r="BT20" s="167"/>
      <c r="BU20" s="167"/>
      <c r="BV20" s="167"/>
      <c r="BW20" s="167"/>
      <c r="BX20" s="167"/>
      <c r="BY20" s="167"/>
      <c r="BZ20" s="32"/>
      <c r="CA20" s="33"/>
      <c r="CB20" s="33"/>
      <c r="CC20" s="33"/>
      <c r="CD20" s="33"/>
      <c r="CE20" s="33"/>
      <c r="CF20" s="33"/>
      <c r="CG20" s="34"/>
      <c r="CH20" s="19"/>
      <c r="CJ20" s="20"/>
    </row>
    <row r="21" spans="1:88" ht="41.25" customHeight="1">
      <c r="A21" s="51" t="s">
        <v>140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/>
      <c r="V21" s="47"/>
      <c r="W21" s="47"/>
      <c r="X21" s="48"/>
      <c r="Y21" s="54" t="s">
        <v>145</v>
      </c>
      <c r="Z21" s="47"/>
      <c r="AA21" s="47"/>
      <c r="AB21" s="47"/>
      <c r="AC21" s="47"/>
      <c r="AD21" s="47"/>
      <c r="AE21" s="47"/>
      <c r="AF21" s="48"/>
      <c r="AG21" s="49">
        <v>0</v>
      </c>
      <c r="AH21" s="47"/>
      <c r="AI21" s="47"/>
      <c r="AJ21" s="47"/>
      <c r="AK21" s="47"/>
      <c r="AL21" s="47"/>
      <c r="AM21" s="47"/>
      <c r="AN21" s="47"/>
      <c r="AO21" s="48"/>
      <c r="AP21" s="35"/>
      <c r="AQ21" s="35"/>
      <c r="AR21" s="35"/>
      <c r="AS21" s="35"/>
      <c r="AT21" s="35"/>
      <c r="AU21" s="37"/>
      <c r="AV21" s="37"/>
      <c r="AW21" s="35">
        <f t="shared" si="3"/>
        <v>0</v>
      </c>
      <c r="AX21" s="49">
        <v>0</v>
      </c>
      <c r="AY21" s="47"/>
      <c r="AZ21" s="47"/>
      <c r="BA21" s="47"/>
      <c r="BB21" s="47"/>
      <c r="BC21" s="47"/>
      <c r="BD21" s="47"/>
      <c r="BE21" s="47"/>
      <c r="BF21" s="48"/>
      <c r="BG21" s="45"/>
      <c r="BH21" s="39"/>
      <c r="BI21" s="49">
        <f t="shared" si="0"/>
        <v>0</v>
      </c>
      <c r="BJ21" s="47"/>
      <c r="BK21" s="47"/>
      <c r="BL21" s="47"/>
      <c r="BM21" s="47"/>
      <c r="BN21" s="47"/>
      <c r="BO21" s="47"/>
      <c r="BP21" s="47"/>
      <c r="BQ21" s="48"/>
      <c r="BR21" s="49">
        <f t="shared" si="2"/>
        <v>0</v>
      </c>
      <c r="BS21" s="47"/>
      <c r="BT21" s="47"/>
      <c r="BU21" s="47"/>
      <c r="BV21" s="47"/>
      <c r="BW21" s="47"/>
      <c r="BX21" s="47"/>
      <c r="BY21" s="48"/>
      <c r="BZ21" s="32"/>
      <c r="CA21" s="33"/>
      <c r="CB21" s="33"/>
      <c r="CC21" s="33"/>
      <c r="CD21" s="33"/>
      <c r="CE21" s="33"/>
      <c r="CF21" s="33"/>
      <c r="CG21" s="34"/>
      <c r="CH21" s="19"/>
      <c r="CJ21" s="20"/>
    </row>
    <row r="22" spans="1:88" ht="141.75" customHeight="1">
      <c r="A22" s="51" t="s">
        <v>172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4"/>
      <c r="V22" s="47"/>
      <c r="W22" s="47"/>
      <c r="X22" s="48"/>
      <c r="Y22" s="54" t="s">
        <v>171</v>
      </c>
      <c r="Z22" s="47"/>
      <c r="AA22" s="47"/>
      <c r="AB22" s="47"/>
      <c r="AC22" s="47"/>
      <c r="AD22" s="47"/>
      <c r="AE22" s="47"/>
      <c r="AF22" s="48"/>
      <c r="AG22" s="49">
        <v>87000</v>
      </c>
      <c r="AH22" s="47"/>
      <c r="AI22" s="47"/>
      <c r="AJ22" s="47"/>
      <c r="AK22" s="47"/>
      <c r="AL22" s="47"/>
      <c r="AM22" s="47"/>
      <c r="AN22" s="47"/>
      <c r="AO22" s="48"/>
      <c r="AP22" s="35"/>
      <c r="AQ22" s="35"/>
      <c r="AR22" s="35"/>
      <c r="AS22" s="35"/>
      <c r="AT22" s="35"/>
      <c r="AU22" s="37"/>
      <c r="AV22" s="37"/>
      <c r="AW22" s="35">
        <f>AG22</f>
        <v>87000</v>
      </c>
      <c r="AX22" s="49">
        <v>0</v>
      </c>
      <c r="AY22" s="47"/>
      <c r="AZ22" s="47"/>
      <c r="BA22" s="47"/>
      <c r="BB22" s="47"/>
      <c r="BC22" s="47"/>
      <c r="BD22" s="47"/>
      <c r="BE22" s="47"/>
      <c r="BF22" s="48"/>
      <c r="BG22" s="45"/>
      <c r="BH22" s="39"/>
      <c r="BI22" s="49">
        <f>AX22</f>
        <v>0</v>
      </c>
      <c r="BJ22" s="47"/>
      <c r="BK22" s="47"/>
      <c r="BL22" s="47"/>
      <c r="BM22" s="47"/>
      <c r="BN22" s="47"/>
      <c r="BO22" s="47"/>
      <c r="BP22" s="47"/>
      <c r="BQ22" s="48"/>
      <c r="BR22" s="49">
        <f>AG22-BI22</f>
        <v>87000</v>
      </c>
      <c r="BS22" s="47"/>
      <c r="BT22" s="47"/>
      <c r="BU22" s="47"/>
      <c r="BV22" s="47"/>
      <c r="BW22" s="47"/>
      <c r="BX22" s="47"/>
      <c r="BY22" s="48"/>
      <c r="BZ22" s="32"/>
      <c r="CA22" s="33"/>
      <c r="CB22" s="33"/>
      <c r="CC22" s="33"/>
      <c r="CD22" s="33"/>
      <c r="CE22" s="33"/>
      <c r="CF22" s="33"/>
      <c r="CG22" s="34"/>
      <c r="CH22" s="19"/>
      <c r="CJ22" s="20"/>
    </row>
    <row r="23" spans="1:88" ht="102" customHeight="1">
      <c r="A23" s="51" t="s">
        <v>178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4"/>
      <c r="V23" s="47"/>
      <c r="W23" s="47"/>
      <c r="X23" s="48"/>
      <c r="Y23" s="54" t="s">
        <v>179</v>
      </c>
      <c r="Z23" s="47"/>
      <c r="AA23" s="47"/>
      <c r="AB23" s="47"/>
      <c r="AC23" s="47"/>
      <c r="AD23" s="47"/>
      <c r="AE23" s="47"/>
      <c r="AF23" s="48"/>
      <c r="AG23" s="49">
        <v>50000</v>
      </c>
      <c r="AH23" s="47"/>
      <c r="AI23" s="47"/>
      <c r="AJ23" s="47"/>
      <c r="AK23" s="47"/>
      <c r="AL23" s="47"/>
      <c r="AM23" s="47"/>
      <c r="AN23" s="47"/>
      <c r="AO23" s="48"/>
      <c r="AP23" s="35"/>
      <c r="AQ23" s="35"/>
      <c r="AR23" s="35"/>
      <c r="AS23" s="35"/>
      <c r="AT23" s="35"/>
      <c r="AU23" s="37"/>
      <c r="AV23" s="37"/>
      <c r="AW23" s="35">
        <f>AG23</f>
        <v>50000</v>
      </c>
      <c r="AX23" s="49">
        <v>0</v>
      </c>
      <c r="AY23" s="47"/>
      <c r="AZ23" s="47"/>
      <c r="BA23" s="47"/>
      <c r="BB23" s="47"/>
      <c r="BC23" s="47"/>
      <c r="BD23" s="47"/>
      <c r="BE23" s="47"/>
      <c r="BF23" s="48"/>
      <c r="BG23" s="45"/>
      <c r="BH23" s="39"/>
      <c r="BI23" s="49">
        <f>AX23</f>
        <v>0</v>
      </c>
      <c r="BJ23" s="47"/>
      <c r="BK23" s="47"/>
      <c r="BL23" s="47"/>
      <c r="BM23" s="47"/>
      <c r="BN23" s="47"/>
      <c r="BO23" s="47"/>
      <c r="BP23" s="47"/>
      <c r="BQ23" s="48"/>
      <c r="BR23" s="49">
        <f>AG23-BI23</f>
        <v>50000</v>
      </c>
      <c r="BS23" s="47"/>
      <c r="BT23" s="47"/>
      <c r="BU23" s="47"/>
      <c r="BV23" s="47"/>
      <c r="BW23" s="47"/>
      <c r="BX23" s="47"/>
      <c r="BY23" s="48"/>
      <c r="BZ23" s="32"/>
      <c r="CA23" s="33"/>
      <c r="CB23" s="33"/>
      <c r="CC23" s="33"/>
      <c r="CD23" s="33"/>
      <c r="CE23" s="33"/>
      <c r="CF23" s="33"/>
      <c r="CG23" s="34"/>
      <c r="CH23" s="19"/>
      <c r="CJ23" s="20"/>
    </row>
    <row r="24" spans="1:88" ht="109.5" customHeight="1">
      <c r="A24" s="51" t="s">
        <v>164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4"/>
      <c r="V24" s="89"/>
      <c r="W24" s="89"/>
      <c r="X24" s="90"/>
      <c r="Y24" s="54" t="s">
        <v>165</v>
      </c>
      <c r="Z24" s="89"/>
      <c r="AA24" s="89"/>
      <c r="AB24" s="89"/>
      <c r="AC24" s="89"/>
      <c r="AD24" s="89"/>
      <c r="AE24" s="89"/>
      <c r="AF24" s="90"/>
      <c r="AG24" s="49">
        <v>3000</v>
      </c>
      <c r="AH24" s="47"/>
      <c r="AI24" s="47"/>
      <c r="AJ24" s="47"/>
      <c r="AK24" s="47"/>
      <c r="AL24" s="47"/>
      <c r="AM24" s="47"/>
      <c r="AN24" s="47"/>
      <c r="AO24" s="48"/>
      <c r="AP24" s="35"/>
      <c r="AQ24" s="35"/>
      <c r="AR24" s="35"/>
      <c r="AS24" s="35"/>
      <c r="AT24" s="35"/>
      <c r="AU24" s="37"/>
      <c r="AV24" s="37"/>
      <c r="AW24" s="35">
        <f t="shared" si="3"/>
        <v>3000</v>
      </c>
      <c r="AX24" s="49">
        <v>0</v>
      </c>
      <c r="AY24" s="91"/>
      <c r="AZ24" s="91"/>
      <c r="BA24" s="91"/>
      <c r="BB24" s="91"/>
      <c r="BC24" s="91"/>
      <c r="BD24" s="91"/>
      <c r="BE24" s="91"/>
      <c r="BF24" s="92"/>
      <c r="BG24" s="35"/>
      <c r="BH24" s="40"/>
      <c r="BI24" s="49">
        <f t="shared" si="0"/>
        <v>0</v>
      </c>
      <c r="BJ24" s="91"/>
      <c r="BK24" s="91"/>
      <c r="BL24" s="91"/>
      <c r="BM24" s="91"/>
      <c r="BN24" s="91"/>
      <c r="BO24" s="91"/>
      <c r="BP24" s="91"/>
      <c r="BQ24" s="92"/>
      <c r="BR24" s="49">
        <f t="shared" si="2"/>
        <v>3000</v>
      </c>
      <c r="BS24" s="47"/>
      <c r="BT24" s="47"/>
      <c r="BU24" s="47"/>
      <c r="BV24" s="47"/>
      <c r="BW24" s="47"/>
      <c r="BX24" s="47"/>
      <c r="BY24" s="48"/>
      <c r="BZ24" s="32"/>
      <c r="CA24" s="33"/>
      <c r="CB24" s="33"/>
      <c r="CC24" s="33"/>
      <c r="CD24" s="33"/>
      <c r="CE24" s="33"/>
      <c r="CF24" s="33"/>
      <c r="CG24" s="34"/>
      <c r="CH24" s="19"/>
      <c r="CJ24" s="20"/>
    </row>
    <row r="25" spans="1:88" ht="46.5" customHeight="1">
      <c r="A25" s="51" t="s">
        <v>143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4"/>
      <c r="V25" s="47"/>
      <c r="W25" s="47"/>
      <c r="X25" s="48"/>
      <c r="Y25" s="54" t="s">
        <v>166</v>
      </c>
      <c r="Z25" s="47"/>
      <c r="AA25" s="47"/>
      <c r="AB25" s="47"/>
      <c r="AC25" s="47"/>
      <c r="AD25" s="47"/>
      <c r="AE25" s="47"/>
      <c r="AF25" s="48"/>
      <c r="AG25" s="49">
        <v>0</v>
      </c>
      <c r="AH25" s="47"/>
      <c r="AI25" s="47"/>
      <c r="AJ25" s="47"/>
      <c r="AK25" s="47"/>
      <c r="AL25" s="47"/>
      <c r="AM25" s="47"/>
      <c r="AN25" s="47"/>
      <c r="AO25" s="48"/>
      <c r="AP25" s="35"/>
      <c r="AQ25" s="35"/>
      <c r="AR25" s="35"/>
      <c r="AS25" s="35"/>
      <c r="AT25" s="35"/>
      <c r="AU25" s="37"/>
      <c r="AV25" s="37"/>
      <c r="AW25" s="35">
        <f t="shared" si="3"/>
        <v>0</v>
      </c>
      <c r="AX25" s="49">
        <v>0</v>
      </c>
      <c r="AY25" s="47"/>
      <c r="AZ25" s="47"/>
      <c r="BA25" s="47"/>
      <c r="BB25" s="47"/>
      <c r="BC25" s="47"/>
      <c r="BD25" s="47"/>
      <c r="BE25" s="47"/>
      <c r="BF25" s="48"/>
      <c r="BG25" s="35"/>
      <c r="BH25" s="40"/>
      <c r="BI25" s="49">
        <f>AX25</f>
        <v>0</v>
      </c>
      <c r="BJ25" s="91"/>
      <c r="BK25" s="91"/>
      <c r="BL25" s="91"/>
      <c r="BM25" s="91"/>
      <c r="BN25" s="91"/>
      <c r="BO25" s="91"/>
      <c r="BP25" s="91"/>
      <c r="BQ25" s="92"/>
      <c r="BR25" s="49">
        <f>AG25-BI25</f>
        <v>0</v>
      </c>
      <c r="BS25" s="47"/>
      <c r="BT25" s="47"/>
      <c r="BU25" s="47"/>
      <c r="BV25" s="47"/>
      <c r="BW25" s="47"/>
      <c r="BX25" s="47"/>
      <c r="BY25" s="48"/>
      <c r="BZ25" s="32"/>
      <c r="CA25" s="33"/>
      <c r="CB25" s="33"/>
      <c r="CC25" s="33"/>
      <c r="CD25" s="33"/>
      <c r="CE25" s="33"/>
      <c r="CF25" s="33"/>
      <c r="CG25" s="34"/>
      <c r="CH25" s="19"/>
      <c r="CJ25" s="20"/>
    </row>
    <row r="26" spans="1:88" ht="47.25" customHeight="1">
      <c r="A26" s="51" t="s">
        <v>132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100"/>
      <c r="V26" s="100"/>
      <c r="W26" s="100"/>
      <c r="X26" s="100"/>
      <c r="Y26" s="100" t="s">
        <v>133</v>
      </c>
      <c r="Z26" s="100"/>
      <c r="AA26" s="100"/>
      <c r="AB26" s="100"/>
      <c r="AC26" s="100"/>
      <c r="AD26" s="100"/>
      <c r="AE26" s="100"/>
      <c r="AF26" s="100"/>
      <c r="AG26" s="49">
        <v>0</v>
      </c>
      <c r="AH26" s="91"/>
      <c r="AI26" s="91"/>
      <c r="AJ26" s="91"/>
      <c r="AK26" s="91"/>
      <c r="AL26" s="91"/>
      <c r="AM26" s="91"/>
      <c r="AN26" s="91"/>
      <c r="AO26" s="92"/>
      <c r="AP26" s="93">
        <f t="shared" si="1"/>
        <v>0</v>
      </c>
      <c r="AQ26" s="93"/>
      <c r="AR26" s="93"/>
      <c r="AS26" s="93"/>
      <c r="AT26" s="93"/>
      <c r="AU26" s="37"/>
      <c r="AV26" s="37"/>
      <c r="AW26" s="35">
        <f t="shared" si="3"/>
        <v>0</v>
      </c>
      <c r="AX26" s="93">
        <v>0</v>
      </c>
      <c r="AY26" s="93"/>
      <c r="AZ26" s="93"/>
      <c r="BA26" s="93"/>
      <c r="BB26" s="93"/>
      <c r="BC26" s="93"/>
      <c r="BD26" s="93"/>
      <c r="BE26" s="93"/>
      <c r="BF26" s="93"/>
      <c r="BG26" s="35"/>
      <c r="BH26" s="35"/>
      <c r="BI26" s="93">
        <f t="shared" si="0"/>
        <v>0</v>
      </c>
      <c r="BJ26" s="93"/>
      <c r="BK26" s="93"/>
      <c r="BL26" s="93"/>
      <c r="BM26" s="93"/>
      <c r="BN26" s="93"/>
      <c r="BO26" s="93"/>
      <c r="BP26" s="93"/>
      <c r="BQ26" s="93"/>
      <c r="BR26" s="93">
        <f t="shared" si="2"/>
        <v>0</v>
      </c>
      <c r="BS26" s="167"/>
      <c r="BT26" s="167"/>
      <c r="BU26" s="167"/>
      <c r="BV26" s="167"/>
      <c r="BW26" s="167"/>
      <c r="BX26" s="167"/>
      <c r="BY26" s="167"/>
      <c r="BZ26" s="32"/>
      <c r="CA26" s="33"/>
      <c r="CB26" s="33"/>
      <c r="CC26" s="33"/>
      <c r="CD26" s="33"/>
      <c r="CE26" s="33"/>
      <c r="CF26" s="33"/>
      <c r="CG26" s="34"/>
      <c r="CH26" s="19"/>
      <c r="CJ26" s="20"/>
    </row>
    <row r="27" spans="1:88" ht="56.25" customHeight="1">
      <c r="A27" s="156" t="s">
        <v>146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158"/>
      <c r="V27" s="158"/>
      <c r="W27" s="158"/>
      <c r="X27" s="158"/>
      <c r="Y27" s="158" t="s">
        <v>150</v>
      </c>
      <c r="Z27" s="158"/>
      <c r="AA27" s="158"/>
      <c r="AB27" s="158"/>
      <c r="AC27" s="158"/>
      <c r="AD27" s="158"/>
      <c r="AE27" s="158"/>
      <c r="AF27" s="158"/>
      <c r="AG27" s="63">
        <f>19906799+592000</f>
        <v>20498799</v>
      </c>
      <c r="AH27" s="63"/>
      <c r="AI27" s="63"/>
      <c r="AJ27" s="63"/>
      <c r="AK27" s="63"/>
      <c r="AL27" s="63"/>
      <c r="AM27" s="63"/>
      <c r="AN27" s="63"/>
      <c r="AO27" s="63"/>
      <c r="AP27" s="63">
        <f>AG27</f>
        <v>20498799</v>
      </c>
      <c r="AQ27" s="63"/>
      <c r="AR27" s="63"/>
      <c r="AS27" s="63"/>
      <c r="AT27" s="63"/>
      <c r="AU27" s="63"/>
      <c r="AV27" s="63"/>
      <c r="AW27" s="63"/>
      <c r="AX27" s="63">
        <v>20340258.69</v>
      </c>
      <c r="AY27" s="63"/>
      <c r="AZ27" s="63"/>
      <c r="BA27" s="63"/>
      <c r="BB27" s="63"/>
      <c r="BC27" s="63"/>
      <c r="BD27" s="63"/>
      <c r="BE27" s="63"/>
      <c r="BF27" s="63"/>
      <c r="BG27" s="36"/>
      <c r="BH27" s="36"/>
      <c r="BI27" s="59">
        <f t="shared" si="0"/>
        <v>20340258.69</v>
      </c>
      <c r="BJ27" s="59"/>
      <c r="BK27" s="59"/>
      <c r="BL27" s="59"/>
      <c r="BM27" s="59"/>
      <c r="BN27" s="59"/>
      <c r="BO27" s="59"/>
      <c r="BP27" s="59"/>
      <c r="BQ27" s="59"/>
      <c r="BR27" s="63">
        <f t="shared" si="2"/>
        <v>158540.30999999866</v>
      </c>
      <c r="BS27" s="63"/>
      <c r="BT27" s="63"/>
      <c r="BU27" s="63"/>
      <c r="BV27" s="63"/>
      <c r="BW27" s="63"/>
      <c r="BX27" s="63"/>
      <c r="BY27" s="145"/>
      <c r="BZ27" s="153"/>
      <c r="CA27" s="142"/>
      <c r="CB27" s="142"/>
      <c r="CC27" s="142"/>
      <c r="CD27" s="142"/>
      <c r="CE27" s="142"/>
      <c r="CF27" s="142"/>
      <c r="CG27" s="196"/>
      <c r="CJ27" s="20"/>
    </row>
    <row r="28" spans="1:88" ht="41.25" customHeight="1">
      <c r="A28" s="149" t="s">
        <v>114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1"/>
      <c r="U28" s="152"/>
      <c r="V28" s="159"/>
      <c r="W28" s="159"/>
      <c r="X28" s="160"/>
      <c r="Y28" s="152" t="s">
        <v>150</v>
      </c>
      <c r="Z28" s="159"/>
      <c r="AA28" s="159"/>
      <c r="AB28" s="159"/>
      <c r="AC28" s="159"/>
      <c r="AD28" s="159"/>
      <c r="AE28" s="159"/>
      <c r="AF28" s="160"/>
      <c r="AG28" s="55">
        <v>93201</v>
      </c>
      <c r="AH28" s="162"/>
      <c r="AI28" s="162"/>
      <c r="AJ28" s="162"/>
      <c r="AK28" s="162"/>
      <c r="AL28" s="162"/>
      <c r="AM28" s="162"/>
      <c r="AN28" s="162"/>
      <c r="AO28" s="163"/>
      <c r="AP28" s="36"/>
      <c r="AQ28" s="36"/>
      <c r="AR28" s="36"/>
      <c r="AS28" s="36"/>
      <c r="AT28" s="36"/>
      <c r="AU28" s="36"/>
      <c r="AV28" s="36"/>
      <c r="AW28" s="36">
        <f>AG28</f>
        <v>93201</v>
      </c>
      <c r="AX28" s="55">
        <v>93201</v>
      </c>
      <c r="AY28" s="162"/>
      <c r="AZ28" s="162"/>
      <c r="BA28" s="162"/>
      <c r="BB28" s="162"/>
      <c r="BC28" s="162"/>
      <c r="BD28" s="162"/>
      <c r="BE28" s="162"/>
      <c r="BF28" s="163"/>
      <c r="BG28" s="41"/>
      <c r="BH28" s="36"/>
      <c r="BI28" s="146">
        <f t="shared" si="0"/>
        <v>93201</v>
      </c>
      <c r="BJ28" s="147"/>
      <c r="BK28" s="147"/>
      <c r="BL28" s="147"/>
      <c r="BM28" s="147"/>
      <c r="BN28" s="147"/>
      <c r="BO28" s="147"/>
      <c r="BP28" s="147"/>
      <c r="BQ28" s="148"/>
      <c r="BR28" s="63">
        <f t="shared" si="2"/>
        <v>0</v>
      </c>
      <c r="BS28" s="63"/>
      <c r="BT28" s="63"/>
      <c r="BU28" s="63"/>
      <c r="BV28" s="63"/>
      <c r="BW28" s="63"/>
      <c r="BX28" s="63"/>
      <c r="BY28" s="145"/>
      <c r="BZ28" s="29"/>
      <c r="CA28" s="27"/>
      <c r="CB28" s="27"/>
      <c r="CC28" s="27"/>
      <c r="CD28" s="27"/>
      <c r="CE28" s="27"/>
      <c r="CF28" s="27"/>
      <c r="CG28" s="30"/>
      <c r="CJ28" s="20"/>
    </row>
    <row r="29" spans="1:88" ht="89.25" customHeight="1">
      <c r="A29" s="156" t="s">
        <v>113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158"/>
      <c r="V29" s="158"/>
      <c r="W29" s="158"/>
      <c r="X29" s="158"/>
      <c r="Y29" s="158" t="s">
        <v>150</v>
      </c>
      <c r="Z29" s="158"/>
      <c r="AA29" s="158"/>
      <c r="AB29" s="158"/>
      <c r="AC29" s="158"/>
      <c r="AD29" s="158"/>
      <c r="AE29" s="158"/>
      <c r="AF29" s="158"/>
      <c r="AG29" s="63">
        <v>0</v>
      </c>
      <c r="AH29" s="63"/>
      <c r="AI29" s="63"/>
      <c r="AJ29" s="63"/>
      <c r="AK29" s="63"/>
      <c r="AL29" s="63"/>
      <c r="AM29" s="63"/>
      <c r="AN29" s="63"/>
      <c r="AO29" s="63"/>
      <c r="AP29" s="63">
        <f aca="true" t="shared" si="4" ref="AP29:AP37">AG29</f>
        <v>0</v>
      </c>
      <c r="AQ29" s="63"/>
      <c r="AR29" s="63"/>
      <c r="AS29" s="63"/>
      <c r="AT29" s="63"/>
      <c r="AU29" s="63"/>
      <c r="AV29" s="63"/>
      <c r="AW29" s="63"/>
      <c r="AX29" s="63">
        <v>0</v>
      </c>
      <c r="AY29" s="63"/>
      <c r="AZ29" s="63"/>
      <c r="BA29" s="63"/>
      <c r="BB29" s="63"/>
      <c r="BC29" s="63"/>
      <c r="BD29" s="63"/>
      <c r="BE29" s="63"/>
      <c r="BF29" s="63"/>
      <c r="BG29" s="36"/>
      <c r="BH29" s="36"/>
      <c r="BI29" s="59">
        <f t="shared" si="0"/>
        <v>0</v>
      </c>
      <c r="BJ29" s="59"/>
      <c r="BK29" s="59"/>
      <c r="BL29" s="59"/>
      <c r="BM29" s="59"/>
      <c r="BN29" s="59"/>
      <c r="BO29" s="59"/>
      <c r="BP29" s="59"/>
      <c r="BQ29" s="59"/>
      <c r="BR29" s="63">
        <f t="shared" si="2"/>
        <v>0</v>
      </c>
      <c r="BS29" s="63"/>
      <c r="BT29" s="63"/>
      <c r="BU29" s="63"/>
      <c r="BV29" s="63"/>
      <c r="BW29" s="63"/>
      <c r="BX29" s="63"/>
      <c r="BY29" s="145"/>
      <c r="BZ29" s="153"/>
      <c r="CA29" s="154"/>
      <c r="CB29" s="154"/>
      <c r="CC29" s="154"/>
      <c r="CD29" s="154"/>
      <c r="CE29" s="154"/>
      <c r="CF29" s="154"/>
      <c r="CG29" s="155"/>
      <c r="CJ29" s="20"/>
    </row>
    <row r="30" spans="1:88" ht="42.75" customHeight="1">
      <c r="A30" s="156" t="s">
        <v>168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158"/>
      <c r="V30" s="158"/>
      <c r="W30" s="158"/>
      <c r="X30" s="158"/>
      <c r="Y30" s="158" t="s">
        <v>151</v>
      </c>
      <c r="Z30" s="158"/>
      <c r="AA30" s="158"/>
      <c r="AB30" s="158"/>
      <c r="AC30" s="158"/>
      <c r="AD30" s="158"/>
      <c r="AE30" s="158"/>
      <c r="AF30" s="158"/>
      <c r="AG30" s="63">
        <v>0</v>
      </c>
      <c r="AH30" s="63"/>
      <c r="AI30" s="63"/>
      <c r="AJ30" s="63"/>
      <c r="AK30" s="63"/>
      <c r="AL30" s="63"/>
      <c r="AM30" s="63"/>
      <c r="AN30" s="63"/>
      <c r="AO30" s="63"/>
      <c r="AP30" s="63">
        <f t="shared" si="4"/>
        <v>0</v>
      </c>
      <c r="AQ30" s="63"/>
      <c r="AR30" s="63"/>
      <c r="AS30" s="63"/>
      <c r="AT30" s="63"/>
      <c r="AU30" s="63"/>
      <c r="AV30" s="63"/>
      <c r="AW30" s="63"/>
      <c r="AX30" s="63">
        <v>0</v>
      </c>
      <c r="AY30" s="63"/>
      <c r="AZ30" s="63"/>
      <c r="BA30" s="63"/>
      <c r="BB30" s="63"/>
      <c r="BC30" s="63"/>
      <c r="BD30" s="63"/>
      <c r="BE30" s="63"/>
      <c r="BF30" s="63"/>
      <c r="BG30" s="36"/>
      <c r="BH30" s="36"/>
      <c r="BI30" s="59">
        <f t="shared" si="0"/>
        <v>0</v>
      </c>
      <c r="BJ30" s="59"/>
      <c r="BK30" s="59"/>
      <c r="BL30" s="59"/>
      <c r="BM30" s="59"/>
      <c r="BN30" s="59"/>
      <c r="BO30" s="59"/>
      <c r="BP30" s="59"/>
      <c r="BQ30" s="59"/>
      <c r="BR30" s="63">
        <f t="shared" si="2"/>
        <v>0</v>
      </c>
      <c r="BS30" s="63"/>
      <c r="BT30" s="63"/>
      <c r="BU30" s="63"/>
      <c r="BV30" s="63"/>
      <c r="BW30" s="63"/>
      <c r="BX30" s="63"/>
      <c r="BY30" s="145"/>
      <c r="BZ30" s="29"/>
      <c r="CA30" s="27"/>
      <c r="CB30" s="27"/>
      <c r="CC30" s="27"/>
      <c r="CD30" s="27"/>
      <c r="CE30" s="27"/>
      <c r="CF30" s="27"/>
      <c r="CG30" s="30"/>
      <c r="CJ30" s="20"/>
    </row>
    <row r="31" spans="1:88" ht="42.75" customHeight="1">
      <c r="A31" s="149" t="s">
        <v>167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152"/>
      <c r="V31" s="56"/>
      <c r="W31" s="56"/>
      <c r="X31" s="57"/>
      <c r="Y31" s="152" t="s">
        <v>151</v>
      </c>
      <c r="Z31" s="56"/>
      <c r="AA31" s="56"/>
      <c r="AB31" s="56"/>
      <c r="AC31" s="56"/>
      <c r="AD31" s="56"/>
      <c r="AE31" s="56"/>
      <c r="AF31" s="57"/>
      <c r="AG31" s="55">
        <f>5450000-1850000</f>
        <v>3600000</v>
      </c>
      <c r="AH31" s="56"/>
      <c r="AI31" s="56"/>
      <c r="AJ31" s="56"/>
      <c r="AK31" s="56"/>
      <c r="AL31" s="56"/>
      <c r="AM31" s="56"/>
      <c r="AN31" s="56"/>
      <c r="AO31" s="57"/>
      <c r="AP31" s="63">
        <f>AG31</f>
        <v>3600000</v>
      </c>
      <c r="AQ31" s="63"/>
      <c r="AR31" s="63"/>
      <c r="AS31" s="63"/>
      <c r="AT31" s="63"/>
      <c r="AU31" s="63"/>
      <c r="AV31" s="63"/>
      <c r="AW31" s="63"/>
      <c r="AX31" s="55">
        <v>2409243.76</v>
      </c>
      <c r="AY31" s="56"/>
      <c r="AZ31" s="56"/>
      <c r="BA31" s="56"/>
      <c r="BB31" s="56"/>
      <c r="BC31" s="56"/>
      <c r="BD31" s="56"/>
      <c r="BE31" s="56"/>
      <c r="BF31" s="57"/>
      <c r="BG31" s="36"/>
      <c r="BH31" s="36"/>
      <c r="BI31" s="59">
        <f>AX31</f>
        <v>2409243.76</v>
      </c>
      <c r="BJ31" s="59"/>
      <c r="BK31" s="59"/>
      <c r="BL31" s="59"/>
      <c r="BM31" s="59"/>
      <c r="BN31" s="59"/>
      <c r="BO31" s="59"/>
      <c r="BP31" s="59"/>
      <c r="BQ31" s="59"/>
      <c r="BR31" s="63">
        <f>AG31-BI31</f>
        <v>1190756.2400000002</v>
      </c>
      <c r="BS31" s="63"/>
      <c r="BT31" s="63"/>
      <c r="BU31" s="63"/>
      <c r="BV31" s="63"/>
      <c r="BW31" s="63"/>
      <c r="BX31" s="63"/>
      <c r="BY31" s="145"/>
      <c r="BZ31" s="29"/>
      <c r="CA31" s="27"/>
      <c r="CB31" s="27"/>
      <c r="CC31" s="27"/>
      <c r="CD31" s="27"/>
      <c r="CE31" s="27"/>
      <c r="CF31" s="27"/>
      <c r="CG31" s="30"/>
      <c r="CJ31" s="20"/>
    </row>
    <row r="32" spans="1:88" ht="165.75" customHeight="1">
      <c r="A32" s="149" t="s">
        <v>169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  <c r="U32" s="152"/>
      <c r="V32" s="56"/>
      <c r="W32" s="56"/>
      <c r="X32" s="57"/>
      <c r="Y32" s="152" t="s">
        <v>170</v>
      </c>
      <c r="Z32" s="56"/>
      <c r="AA32" s="56"/>
      <c r="AB32" s="56"/>
      <c r="AC32" s="56"/>
      <c r="AD32" s="56"/>
      <c r="AE32" s="56"/>
      <c r="AF32" s="57"/>
      <c r="AG32" s="55">
        <v>0</v>
      </c>
      <c r="AH32" s="56"/>
      <c r="AI32" s="56"/>
      <c r="AJ32" s="56"/>
      <c r="AK32" s="56"/>
      <c r="AL32" s="56"/>
      <c r="AM32" s="56"/>
      <c r="AN32" s="56"/>
      <c r="AO32" s="57"/>
      <c r="AP32" s="63">
        <f>AG32</f>
        <v>0</v>
      </c>
      <c r="AQ32" s="63"/>
      <c r="AR32" s="63"/>
      <c r="AS32" s="63"/>
      <c r="AT32" s="63"/>
      <c r="AU32" s="63"/>
      <c r="AV32" s="63"/>
      <c r="AW32" s="63"/>
      <c r="AX32" s="55">
        <v>0</v>
      </c>
      <c r="AY32" s="56"/>
      <c r="AZ32" s="56"/>
      <c r="BA32" s="56"/>
      <c r="BB32" s="56"/>
      <c r="BC32" s="56"/>
      <c r="BD32" s="56"/>
      <c r="BE32" s="56"/>
      <c r="BF32" s="57"/>
      <c r="BG32" s="36"/>
      <c r="BH32" s="36"/>
      <c r="BI32" s="59">
        <f>AX32</f>
        <v>0</v>
      </c>
      <c r="BJ32" s="59"/>
      <c r="BK32" s="59"/>
      <c r="BL32" s="59"/>
      <c r="BM32" s="59"/>
      <c r="BN32" s="59"/>
      <c r="BO32" s="59"/>
      <c r="BP32" s="59"/>
      <c r="BQ32" s="59"/>
      <c r="BR32" s="63">
        <f>AG32-BI32</f>
        <v>0</v>
      </c>
      <c r="BS32" s="63"/>
      <c r="BT32" s="63"/>
      <c r="BU32" s="63"/>
      <c r="BV32" s="63"/>
      <c r="BW32" s="63"/>
      <c r="BX32" s="63"/>
      <c r="BY32" s="145"/>
      <c r="BZ32" s="29"/>
      <c r="CA32" s="27"/>
      <c r="CB32" s="27"/>
      <c r="CC32" s="27"/>
      <c r="CD32" s="27"/>
      <c r="CE32" s="27"/>
      <c r="CF32" s="27"/>
      <c r="CG32" s="30"/>
      <c r="CJ32" s="20"/>
    </row>
    <row r="33" spans="1:88" ht="36.75" customHeight="1">
      <c r="A33" s="161" t="s">
        <v>175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7"/>
      <c r="U33" s="152"/>
      <c r="V33" s="56"/>
      <c r="W33" s="56"/>
      <c r="X33" s="57"/>
      <c r="Y33" s="152" t="s">
        <v>177</v>
      </c>
      <c r="Z33" s="56"/>
      <c r="AA33" s="56"/>
      <c r="AB33" s="56"/>
      <c r="AC33" s="56"/>
      <c r="AD33" s="56"/>
      <c r="AE33" s="56"/>
      <c r="AF33" s="57"/>
      <c r="AG33" s="55">
        <v>5195598</v>
      </c>
      <c r="AH33" s="56"/>
      <c r="AI33" s="56"/>
      <c r="AJ33" s="56"/>
      <c r="AK33" s="56"/>
      <c r="AL33" s="56"/>
      <c r="AM33" s="56"/>
      <c r="AN33" s="56"/>
      <c r="AO33" s="57"/>
      <c r="AP33" s="63">
        <f>AG33</f>
        <v>5195598</v>
      </c>
      <c r="AQ33" s="63"/>
      <c r="AR33" s="63"/>
      <c r="AS33" s="63"/>
      <c r="AT33" s="63"/>
      <c r="AU33" s="63"/>
      <c r="AV33" s="63"/>
      <c r="AW33" s="63"/>
      <c r="AX33" s="55">
        <v>5195598</v>
      </c>
      <c r="AY33" s="56"/>
      <c r="AZ33" s="56"/>
      <c r="BA33" s="56"/>
      <c r="BB33" s="56"/>
      <c r="BC33" s="56"/>
      <c r="BD33" s="56"/>
      <c r="BE33" s="56"/>
      <c r="BF33" s="57"/>
      <c r="BG33" s="36"/>
      <c r="BH33" s="36"/>
      <c r="BI33" s="59">
        <f>AX33</f>
        <v>5195598</v>
      </c>
      <c r="BJ33" s="59"/>
      <c r="BK33" s="59"/>
      <c r="BL33" s="59"/>
      <c r="BM33" s="59"/>
      <c r="BN33" s="59"/>
      <c r="BO33" s="59"/>
      <c r="BP33" s="59"/>
      <c r="BQ33" s="59"/>
      <c r="BR33" s="63">
        <f>AG33-BI33</f>
        <v>0</v>
      </c>
      <c r="BS33" s="63"/>
      <c r="BT33" s="63"/>
      <c r="BU33" s="63"/>
      <c r="BV33" s="63"/>
      <c r="BW33" s="63"/>
      <c r="BX33" s="63"/>
      <c r="BY33" s="145"/>
      <c r="BZ33" s="29"/>
      <c r="CA33" s="27"/>
      <c r="CB33" s="27"/>
      <c r="CC33" s="27"/>
      <c r="CD33" s="27"/>
      <c r="CE33" s="27"/>
      <c r="CF33" s="27"/>
      <c r="CG33" s="30"/>
      <c r="CJ33" s="20"/>
    </row>
    <row r="34" spans="1:88" ht="296.25" customHeight="1">
      <c r="A34" s="156" t="s">
        <v>147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157"/>
      <c r="V34" s="157"/>
      <c r="W34" s="157"/>
      <c r="X34" s="157"/>
      <c r="Y34" s="158" t="s">
        <v>152</v>
      </c>
      <c r="Z34" s="158"/>
      <c r="AA34" s="158"/>
      <c r="AB34" s="158"/>
      <c r="AC34" s="158"/>
      <c r="AD34" s="158"/>
      <c r="AE34" s="158"/>
      <c r="AF34" s="158"/>
      <c r="AG34" s="63">
        <v>2510200</v>
      </c>
      <c r="AH34" s="63"/>
      <c r="AI34" s="63"/>
      <c r="AJ34" s="63"/>
      <c r="AK34" s="63"/>
      <c r="AL34" s="63"/>
      <c r="AM34" s="63"/>
      <c r="AN34" s="63"/>
      <c r="AO34" s="63"/>
      <c r="AP34" s="63">
        <f t="shared" si="4"/>
        <v>2510200</v>
      </c>
      <c r="AQ34" s="63"/>
      <c r="AR34" s="63"/>
      <c r="AS34" s="63"/>
      <c r="AT34" s="63"/>
      <c r="AU34" s="63"/>
      <c r="AV34" s="63"/>
      <c r="AW34" s="63"/>
      <c r="AX34" s="63">
        <v>0</v>
      </c>
      <c r="AY34" s="63"/>
      <c r="AZ34" s="63"/>
      <c r="BA34" s="63"/>
      <c r="BB34" s="63"/>
      <c r="BC34" s="63"/>
      <c r="BD34" s="63"/>
      <c r="BE34" s="63"/>
      <c r="BF34" s="63"/>
      <c r="BG34" s="36"/>
      <c r="BH34" s="36"/>
      <c r="BI34" s="59">
        <f>-AX34</f>
        <v>0</v>
      </c>
      <c r="BJ34" s="59"/>
      <c r="BK34" s="59"/>
      <c r="BL34" s="59"/>
      <c r="BM34" s="59"/>
      <c r="BN34" s="59"/>
      <c r="BO34" s="59"/>
      <c r="BP34" s="59"/>
      <c r="BQ34" s="59"/>
      <c r="BR34" s="63">
        <f t="shared" si="2"/>
        <v>2510200</v>
      </c>
      <c r="BS34" s="63"/>
      <c r="BT34" s="63"/>
      <c r="BU34" s="63"/>
      <c r="BV34" s="63"/>
      <c r="BW34" s="63"/>
      <c r="BX34" s="63"/>
      <c r="BY34" s="145"/>
      <c r="BZ34" s="29"/>
      <c r="CA34" s="28"/>
      <c r="CB34" s="28"/>
      <c r="CC34" s="28"/>
      <c r="CD34" s="28"/>
      <c r="CE34" s="28"/>
      <c r="CF34" s="28"/>
      <c r="CG34" s="31"/>
      <c r="CJ34" s="20"/>
    </row>
    <row r="35" spans="1:88" ht="185.25" customHeight="1">
      <c r="A35" s="156" t="s">
        <v>173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57"/>
      <c r="V35" s="157"/>
      <c r="W35" s="157"/>
      <c r="X35" s="157"/>
      <c r="Y35" s="158" t="s">
        <v>152</v>
      </c>
      <c r="Z35" s="158"/>
      <c r="AA35" s="158"/>
      <c r="AB35" s="158"/>
      <c r="AC35" s="158"/>
      <c r="AD35" s="158"/>
      <c r="AE35" s="158"/>
      <c r="AF35" s="158"/>
      <c r="AG35" s="63">
        <v>2800000</v>
      </c>
      <c r="AH35" s="63"/>
      <c r="AI35" s="63"/>
      <c r="AJ35" s="63"/>
      <c r="AK35" s="63"/>
      <c r="AL35" s="63"/>
      <c r="AM35" s="63"/>
      <c r="AN35" s="63"/>
      <c r="AO35" s="63"/>
      <c r="AP35" s="63">
        <f t="shared" si="4"/>
        <v>2800000</v>
      </c>
      <c r="AQ35" s="63"/>
      <c r="AR35" s="63"/>
      <c r="AS35" s="63"/>
      <c r="AT35" s="63"/>
      <c r="AU35" s="63"/>
      <c r="AV35" s="63"/>
      <c r="AW35" s="63"/>
      <c r="AX35" s="63">
        <v>2800000</v>
      </c>
      <c r="AY35" s="63"/>
      <c r="AZ35" s="63"/>
      <c r="BA35" s="63"/>
      <c r="BB35" s="63"/>
      <c r="BC35" s="63"/>
      <c r="BD35" s="63"/>
      <c r="BE35" s="63"/>
      <c r="BF35" s="63"/>
      <c r="BG35" s="36"/>
      <c r="BH35" s="36"/>
      <c r="BI35" s="59">
        <f>-AX35</f>
        <v>-2800000</v>
      </c>
      <c r="BJ35" s="59"/>
      <c r="BK35" s="59"/>
      <c r="BL35" s="59"/>
      <c r="BM35" s="59"/>
      <c r="BN35" s="59"/>
      <c r="BO35" s="59"/>
      <c r="BP35" s="59"/>
      <c r="BQ35" s="59"/>
      <c r="BR35" s="63">
        <f t="shared" si="2"/>
        <v>5600000</v>
      </c>
      <c r="BS35" s="63"/>
      <c r="BT35" s="63"/>
      <c r="BU35" s="63"/>
      <c r="BV35" s="63"/>
      <c r="BW35" s="63"/>
      <c r="BX35" s="63"/>
      <c r="BY35" s="145"/>
      <c r="BZ35" s="29"/>
      <c r="CA35" s="28"/>
      <c r="CB35" s="28"/>
      <c r="CC35" s="28"/>
      <c r="CD35" s="28"/>
      <c r="CE35" s="28"/>
      <c r="CF35" s="28"/>
      <c r="CG35" s="31"/>
      <c r="CJ35" s="20"/>
    </row>
    <row r="36" spans="1:88" ht="315.75" customHeight="1">
      <c r="A36" s="156" t="s">
        <v>180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157"/>
      <c r="V36" s="157"/>
      <c r="W36" s="157"/>
      <c r="X36" s="157"/>
      <c r="Y36" s="158" t="s">
        <v>152</v>
      </c>
      <c r="Z36" s="158"/>
      <c r="AA36" s="158"/>
      <c r="AB36" s="158"/>
      <c r="AC36" s="158"/>
      <c r="AD36" s="158"/>
      <c r="AE36" s="158"/>
      <c r="AF36" s="158"/>
      <c r="AG36" s="63">
        <v>470000</v>
      </c>
      <c r="AH36" s="63"/>
      <c r="AI36" s="63"/>
      <c r="AJ36" s="63"/>
      <c r="AK36" s="63"/>
      <c r="AL36" s="63"/>
      <c r="AM36" s="63"/>
      <c r="AN36" s="63"/>
      <c r="AO36" s="63"/>
      <c r="AP36" s="63">
        <f t="shared" si="4"/>
        <v>470000</v>
      </c>
      <c r="AQ36" s="63"/>
      <c r="AR36" s="63"/>
      <c r="AS36" s="63"/>
      <c r="AT36" s="63"/>
      <c r="AU36" s="63"/>
      <c r="AV36" s="63"/>
      <c r="AW36" s="63"/>
      <c r="AX36" s="63">
        <v>0</v>
      </c>
      <c r="AY36" s="63"/>
      <c r="AZ36" s="63"/>
      <c r="BA36" s="63"/>
      <c r="BB36" s="63"/>
      <c r="BC36" s="63"/>
      <c r="BD36" s="63"/>
      <c r="BE36" s="63"/>
      <c r="BF36" s="63"/>
      <c r="BG36" s="36"/>
      <c r="BH36" s="36"/>
      <c r="BI36" s="59">
        <f>-AX36</f>
        <v>0</v>
      </c>
      <c r="BJ36" s="59"/>
      <c r="BK36" s="59"/>
      <c r="BL36" s="59"/>
      <c r="BM36" s="59"/>
      <c r="BN36" s="59"/>
      <c r="BO36" s="59"/>
      <c r="BP36" s="59"/>
      <c r="BQ36" s="59"/>
      <c r="BR36" s="63">
        <f t="shared" si="2"/>
        <v>470000</v>
      </c>
      <c r="BS36" s="63"/>
      <c r="BT36" s="63"/>
      <c r="BU36" s="63"/>
      <c r="BV36" s="63"/>
      <c r="BW36" s="63"/>
      <c r="BX36" s="63"/>
      <c r="BY36" s="145"/>
      <c r="BZ36" s="29"/>
      <c r="CA36" s="28"/>
      <c r="CB36" s="28"/>
      <c r="CC36" s="28"/>
      <c r="CD36" s="28"/>
      <c r="CE36" s="28"/>
      <c r="CF36" s="28"/>
      <c r="CG36" s="31"/>
      <c r="CJ36" s="20"/>
    </row>
    <row r="37" spans="1:88" ht="78.75" customHeight="1">
      <c r="A37" s="156" t="s">
        <v>115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158"/>
      <c r="V37" s="158"/>
      <c r="W37" s="158"/>
      <c r="X37" s="158"/>
      <c r="Y37" s="158" t="s">
        <v>154</v>
      </c>
      <c r="Z37" s="158"/>
      <c r="AA37" s="158"/>
      <c r="AB37" s="158"/>
      <c r="AC37" s="158"/>
      <c r="AD37" s="158"/>
      <c r="AE37" s="158"/>
      <c r="AF37" s="158"/>
      <c r="AG37" s="63">
        <v>22300</v>
      </c>
      <c r="AH37" s="63"/>
      <c r="AI37" s="63"/>
      <c r="AJ37" s="63"/>
      <c r="AK37" s="63"/>
      <c r="AL37" s="63"/>
      <c r="AM37" s="63"/>
      <c r="AN37" s="63"/>
      <c r="AO37" s="63"/>
      <c r="AP37" s="63">
        <f t="shared" si="4"/>
        <v>22300</v>
      </c>
      <c r="AQ37" s="63"/>
      <c r="AR37" s="63"/>
      <c r="AS37" s="63"/>
      <c r="AT37" s="63"/>
      <c r="AU37" s="63"/>
      <c r="AV37" s="63"/>
      <c r="AW37" s="63"/>
      <c r="AX37" s="63">
        <v>22300</v>
      </c>
      <c r="AY37" s="63"/>
      <c r="AZ37" s="63"/>
      <c r="BA37" s="63"/>
      <c r="BB37" s="63"/>
      <c r="BC37" s="63"/>
      <c r="BD37" s="63"/>
      <c r="BE37" s="63"/>
      <c r="BF37" s="63"/>
      <c r="BG37" s="36"/>
      <c r="BH37" s="36"/>
      <c r="BI37" s="59">
        <f aca="true" t="shared" si="5" ref="BI37:BI42">AX37</f>
        <v>22300</v>
      </c>
      <c r="BJ37" s="59"/>
      <c r="BK37" s="59"/>
      <c r="BL37" s="59"/>
      <c r="BM37" s="59"/>
      <c r="BN37" s="59"/>
      <c r="BO37" s="59"/>
      <c r="BP37" s="59"/>
      <c r="BQ37" s="59"/>
      <c r="BR37" s="63">
        <f t="shared" si="2"/>
        <v>0</v>
      </c>
      <c r="BS37" s="63"/>
      <c r="BT37" s="63"/>
      <c r="BU37" s="63"/>
      <c r="BV37" s="63"/>
      <c r="BW37" s="63"/>
      <c r="BX37" s="63"/>
      <c r="BY37" s="145"/>
      <c r="BZ37" s="153"/>
      <c r="CA37" s="154"/>
      <c r="CB37" s="154"/>
      <c r="CC37" s="154"/>
      <c r="CD37" s="154"/>
      <c r="CE37" s="154"/>
      <c r="CF37" s="154"/>
      <c r="CG37" s="155"/>
      <c r="CJ37" s="20"/>
    </row>
    <row r="38" spans="1:85" ht="279.75" customHeight="1" hidden="1">
      <c r="A38" s="156" t="s">
        <v>134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157"/>
      <c r="V38" s="157"/>
      <c r="W38" s="157"/>
      <c r="X38" s="157"/>
      <c r="Y38" s="158" t="s">
        <v>109</v>
      </c>
      <c r="Z38" s="158"/>
      <c r="AA38" s="158"/>
      <c r="AB38" s="158"/>
      <c r="AC38" s="158"/>
      <c r="AD38" s="158"/>
      <c r="AE38" s="158"/>
      <c r="AF38" s="158"/>
      <c r="AG38" s="63">
        <v>0</v>
      </c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>
        <v>0</v>
      </c>
      <c r="AY38" s="63"/>
      <c r="AZ38" s="63"/>
      <c r="BA38" s="63"/>
      <c r="BB38" s="63"/>
      <c r="BC38" s="63"/>
      <c r="BD38" s="63"/>
      <c r="BE38" s="63"/>
      <c r="BF38" s="63"/>
      <c r="BG38" s="36"/>
      <c r="BH38" s="36"/>
      <c r="BI38" s="59">
        <f t="shared" si="5"/>
        <v>0</v>
      </c>
      <c r="BJ38" s="59"/>
      <c r="BK38" s="59"/>
      <c r="BL38" s="59"/>
      <c r="BM38" s="59"/>
      <c r="BN38" s="59"/>
      <c r="BO38" s="59"/>
      <c r="BP38" s="59"/>
      <c r="BQ38" s="59"/>
      <c r="BR38" s="63">
        <f t="shared" si="2"/>
        <v>0</v>
      </c>
      <c r="BS38" s="63"/>
      <c r="BT38" s="63"/>
      <c r="BU38" s="63"/>
      <c r="BV38" s="63"/>
      <c r="BW38" s="63"/>
      <c r="BX38" s="63"/>
      <c r="BY38" s="145"/>
      <c r="BZ38" s="153"/>
      <c r="CA38" s="142"/>
      <c r="CB38" s="142"/>
      <c r="CC38" s="142"/>
      <c r="CD38" s="142"/>
      <c r="CE38" s="142"/>
      <c r="CF38" s="142"/>
      <c r="CG38" s="196"/>
    </row>
    <row r="39" spans="1:85" ht="338.25" customHeight="1" hidden="1">
      <c r="A39" s="149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152"/>
      <c r="V39" s="159"/>
      <c r="W39" s="159"/>
      <c r="X39" s="160"/>
      <c r="Y39" s="152" t="s">
        <v>135</v>
      </c>
      <c r="Z39" s="159"/>
      <c r="AA39" s="159"/>
      <c r="AB39" s="159"/>
      <c r="AC39" s="159"/>
      <c r="AD39" s="159"/>
      <c r="AE39" s="159"/>
      <c r="AF39" s="160"/>
      <c r="AG39" s="55">
        <v>0</v>
      </c>
      <c r="AH39" s="162"/>
      <c r="AI39" s="162"/>
      <c r="AJ39" s="162"/>
      <c r="AK39" s="162"/>
      <c r="AL39" s="162"/>
      <c r="AM39" s="162"/>
      <c r="AN39" s="162"/>
      <c r="AO39" s="163"/>
      <c r="AP39" s="36"/>
      <c r="AQ39" s="36"/>
      <c r="AR39" s="36"/>
      <c r="AS39" s="36"/>
      <c r="AT39" s="36"/>
      <c r="AU39" s="36"/>
      <c r="AV39" s="36"/>
      <c r="AW39" s="36"/>
      <c r="AX39" s="55">
        <v>28397236.13</v>
      </c>
      <c r="AY39" s="162"/>
      <c r="AZ39" s="162"/>
      <c r="BA39" s="162"/>
      <c r="BB39" s="162"/>
      <c r="BC39" s="162"/>
      <c r="BD39" s="162"/>
      <c r="BE39" s="162"/>
      <c r="BF39" s="163"/>
      <c r="BG39" s="41"/>
      <c r="BH39" s="41"/>
      <c r="BI39" s="146">
        <f t="shared" si="5"/>
        <v>28397236.13</v>
      </c>
      <c r="BJ39" s="147"/>
      <c r="BK39" s="147"/>
      <c r="BL39" s="147"/>
      <c r="BM39" s="147"/>
      <c r="BN39" s="147"/>
      <c r="BO39" s="147"/>
      <c r="BP39" s="147"/>
      <c r="BQ39" s="148"/>
      <c r="BR39" s="55">
        <f t="shared" si="2"/>
        <v>-28397236.13</v>
      </c>
      <c r="BS39" s="56"/>
      <c r="BT39" s="56"/>
      <c r="BU39" s="56"/>
      <c r="BV39" s="56"/>
      <c r="BW39" s="56"/>
      <c r="BX39" s="56"/>
      <c r="BY39" s="164"/>
      <c r="BZ39" s="29"/>
      <c r="CA39" s="27"/>
      <c r="CB39" s="27"/>
      <c r="CC39" s="27"/>
      <c r="CD39" s="27"/>
      <c r="CE39" s="27"/>
      <c r="CF39" s="27"/>
      <c r="CG39" s="30"/>
    </row>
    <row r="40" spans="1:85" ht="44.25" customHeight="1" hidden="1">
      <c r="A40" s="156" t="s">
        <v>139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158"/>
      <c r="V40" s="158"/>
      <c r="W40" s="158"/>
      <c r="X40" s="158"/>
      <c r="Y40" s="158" t="s">
        <v>135</v>
      </c>
      <c r="Z40" s="158"/>
      <c r="AA40" s="158"/>
      <c r="AB40" s="158"/>
      <c r="AC40" s="158"/>
      <c r="AD40" s="158"/>
      <c r="AE40" s="158"/>
      <c r="AF40" s="158"/>
      <c r="AG40" s="63">
        <v>0</v>
      </c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>
        <v>0</v>
      </c>
      <c r="AY40" s="63"/>
      <c r="AZ40" s="63"/>
      <c r="BA40" s="63"/>
      <c r="BB40" s="63"/>
      <c r="BC40" s="63"/>
      <c r="BD40" s="63"/>
      <c r="BE40" s="63"/>
      <c r="BF40" s="63"/>
      <c r="BG40" s="36"/>
      <c r="BH40" s="36"/>
      <c r="BI40" s="59">
        <f t="shared" si="5"/>
        <v>0</v>
      </c>
      <c r="BJ40" s="59"/>
      <c r="BK40" s="59"/>
      <c r="BL40" s="59"/>
      <c r="BM40" s="59"/>
      <c r="BN40" s="59"/>
      <c r="BO40" s="59"/>
      <c r="BP40" s="59"/>
      <c r="BQ40" s="59"/>
      <c r="BR40" s="63">
        <f t="shared" si="2"/>
        <v>0</v>
      </c>
      <c r="BS40" s="63"/>
      <c r="BT40" s="63"/>
      <c r="BU40" s="63"/>
      <c r="BV40" s="63"/>
      <c r="BW40" s="63"/>
      <c r="BX40" s="63"/>
      <c r="BY40" s="145"/>
      <c r="BZ40" s="153"/>
      <c r="CA40" s="142"/>
      <c r="CB40" s="142"/>
      <c r="CC40" s="142"/>
      <c r="CD40" s="142"/>
      <c r="CE40" s="142"/>
      <c r="CF40" s="142"/>
      <c r="CG40" s="196"/>
    </row>
    <row r="41" spans="1:85" ht="41.25" customHeight="1">
      <c r="A41" s="149" t="s">
        <v>116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8"/>
      <c r="U41" s="158"/>
      <c r="V41" s="158"/>
      <c r="W41" s="158"/>
      <c r="X41" s="158"/>
      <c r="Y41" s="158" t="s">
        <v>153</v>
      </c>
      <c r="Z41" s="158"/>
      <c r="AA41" s="158"/>
      <c r="AB41" s="158"/>
      <c r="AC41" s="158"/>
      <c r="AD41" s="158"/>
      <c r="AE41" s="158"/>
      <c r="AF41" s="158"/>
      <c r="AG41" s="63">
        <f>242800+13333</f>
        <v>256133</v>
      </c>
      <c r="AH41" s="63"/>
      <c r="AI41" s="63"/>
      <c r="AJ41" s="63"/>
      <c r="AK41" s="63"/>
      <c r="AL41" s="63"/>
      <c r="AM41" s="63"/>
      <c r="AN41" s="63"/>
      <c r="AO41" s="63"/>
      <c r="AP41" s="63">
        <f>AG41</f>
        <v>256133</v>
      </c>
      <c r="AQ41" s="63"/>
      <c r="AR41" s="63"/>
      <c r="AS41" s="63"/>
      <c r="AT41" s="63"/>
      <c r="AU41" s="63"/>
      <c r="AV41" s="63"/>
      <c r="AW41" s="63"/>
      <c r="AX41" s="63">
        <v>183225</v>
      </c>
      <c r="AY41" s="63"/>
      <c r="AZ41" s="63"/>
      <c r="BA41" s="63"/>
      <c r="BB41" s="63"/>
      <c r="BC41" s="63"/>
      <c r="BD41" s="63"/>
      <c r="BE41" s="63"/>
      <c r="BF41" s="63"/>
      <c r="BG41" s="36"/>
      <c r="BH41" s="36"/>
      <c r="BI41" s="59">
        <f t="shared" si="5"/>
        <v>183225</v>
      </c>
      <c r="BJ41" s="59"/>
      <c r="BK41" s="59"/>
      <c r="BL41" s="59"/>
      <c r="BM41" s="59"/>
      <c r="BN41" s="59"/>
      <c r="BO41" s="59"/>
      <c r="BP41" s="59"/>
      <c r="BQ41" s="59"/>
      <c r="BR41" s="63">
        <f t="shared" si="2"/>
        <v>72908</v>
      </c>
      <c r="BS41" s="63"/>
      <c r="BT41" s="63"/>
      <c r="BU41" s="63"/>
      <c r="BV41" s="63"/>
      <c r="BW41" s="63"/>
      <c r="BX41" s="63"/>
      <c r="BY41" s="145"/>
      <c r="BZ41" s="153"/>
      <c r="CA41" s="142"/>
      <c r="CB41" s="142"/>
      <c r="CC41" s="142"/>
      <c r="CD41" s="142"/>
      <c r="CE41" s="142"/>
      <c r="CF41" s="142"/>
      <c r="CG41" s="196"/>
    </row>
    <row r="42" spans="1:85" ht="51.75" customHeight="1">
      <c r="A42" s="156" t="s">
        <v>117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158"/>
      <c r="V42" s="158"/>
      <c r="W42" s="158"/>
      <c r="X42" s="158"/>
      <c r="Y42" s="158" t="s">
        <v>149</v>
      </c>
      <c r="Z42" s="158"/>
      <c r="AA42" s="158"/>
      <c r="AB42" s="158"/>
      <c r="AC42" s="158"/>
      <c r="AD42" s="158"/>
      <c r="AE42" s="158"/>
      <c r="AF42" s="158"/>
      <c r="AG42" s="63">
        <v>3550</v>
      </c>
      <c r="AH42" s="63"/>
      <c r="AI42" s="63"/>
      <c r="AJ42" s="63"/>
      <c r="AK42" s="63"/>
      <c r="AL42" s="63"/>
      <c r="AM42" s="63"/>
      <c r="AN42" s="63"/>
      <c r="AO42" s="63"/>
      <c r="AP42" s="63">
        <f>AG42</f>
        <v>3550</v>
      </c>
      <c r="AQ42" s="63"/>
      <c r="AR42" s="63"/>
      <c r="AS42" s="63"/>
      <c r="AT42" s="63"/>
      <c r="AU42" s="63"/>
      <c r="AV42" s="63"/>
      <c r="AW42" s="63"/>
      <c r="AX42" s="63">
        <v>3550</v>
      </c>
      <c r="AY42" s="63"/>
      <c r="AZ42" s="63"/>
      <c r="BA42" s="63"/>
      <c r="BB42" s="63"/>
      <c r="BC42" s="63"/>
      <c r="BD42" s="63"/>
      <c r="BE42" s="63"/>
      <c r="BF42" s="63"/>
      <c r="BG42" s="36"/>
      <c r="BH42" s="36"/>
      <c r="BI42" s="59">
        <f t="shared" si="5"/>
        <v>3550</v>
      </c>
      <c r="BJ42" s="59"/>
      <c r="BK42" s="59"/>
      <c r="BL42" s="59"/>
      <c r="BM42" s="59"/>
      <c r="BN42" s="59"/>
      <c r="BO42" s="59"/>
      <c r="BP42" s="59"/>
      <c r="BQ42" s="59"/>
      <c r="BR42" s="63">
        <f t="shared" si="2"/>
        <v>0</v>
      </c>
      <c r="BS42" s="63"/>
      <c r="BT42" s="63"/>
      <c r="BU42" s="63"/>
      <c r="BV42" s="63"/>
      <c r="BW42" s="63"/>
      <c r="BX42" s="63"/>
      <c r="BY42" s="145"/>
      <c r="BZ42" s="29"/>
      <c r="CA42" s="27"/>
      <c r="CB42" s="27"/>
      <c r="CC42" s="27"/>
      <c r="CD42" s="27"/>
      <c r="CE42" s="27"/>
      <c r="CF42" s="27"/>
      <c r="CG42" s="30"/>
    </row>
    <row r="43" spans="1:85" ht="11.25" customHeight="1">
      <c r="A43" s="206" t="s">
        <v>70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69" t="s">
        <v>69</v>
      </c>
      <c r="V43" s="69"/>
      <c r="W43" s="69"/>
      <c r="X43" s="69"/>
      <c r="Y43" s="69" t="s">
        <v>51</v>
      </c>
      <c r="Z43" s="69"/>
      <c r="AA43" s="69"/>
      <c r="AB43" s="69"/>
      <c r="AC43" s="69"/>
      <c r="AD43" s="69"/>
      <c r="AE43" s="69"/>
      <c r="AF43" s="69"/>
      <c r="AG43" s="59" t="s">
        <v>51</v>
      </c>
      <c r="AH43" s="59"/>
      <c r="AI43" s="59"/>
      <c r="AJ43" s="59"/>
      <c r="AK43" s="59"/>
      <c r="AL43" s="59"/>
      <c r="AM43" s="59"/>
      <c r="AN43" s="59"/>
      <c r="AO43" s="59"/>
      <c r="AP43" s="59" t="s">
        <v>51</v>
      </c>
      <c r="AQ43" s="59"/>
      <c r="AR43" s="59"/>
      <c r="AS43" s="59"/>
      <c r="AT43" s="59"/>
      <c r="AU43" s="59"/>
      <c r="AV43" s="59"/>
      <c r="AW43" s="59"/>
      <c r="AX43" s="63">
        <f>Лист1!BC20-Лист2!AX11</f>
        <v>2104808.7299999967</v>
      </c>
      <c r="AY43" s="63"/>
      <c r="AZ43" s="63"/>
      <c r="BA43" s="63"/>
      <c r="BB43" s="63"/>
      <c r="BC43" s="63"/>
      <c r="BD43" s="63"/>
      <c r="BE43" s="63"/>
      <c r="BF43" s="63"/>
      <c r="BG43" s="165"/>
      <c r="BH43" s="165"/>
      <c r="BI43" s="63">
        <f>Лист1!CD20-Лист2!BI11</f>
        <v>2104808.7299999967</v>
      </c>
      <c r="BJ43" s="63"/>
      <c r="BK43" s="63"/>
      <c r="BL43" s="63"/>
      <c r="BM43" s="63"/>
      <c r="BN43" s="63"/>
      <c r="BO43" s="63"/>
      <c r="BP43" s="63"/>
      <c r="BQ43" s="63"/>
      <c r="BR43" s="59" t="s">
        <v>51</v>
      </c>
      <c r="BS43" s="59"/>
      <c r="BT43" s="59"/>
      <c r="BU43" s="59"/>
      <c r="BV43" s="59"/>
      <c r="BW43" s="59"/>
      <c r="BX43" s="59"/>
      <c r="BY43" s="207"/>
      <c r="BZ43" s="148" t="s">
        <v>51</v>
      </c>
      <c r="CA43" s="59"/>
      <c r="CB43" s="59"/>
      <c r="CC43" s="59"/>
      <c r="CD43" s="59"/>
      <c r="CE43" s="59"/>
      <c r="CF43" s="59"/>
      <c r="CG43" s="207"/>
    </row>
    <row r="44" spans="1:85" ht="15" customHeight="1" thickBot="1">
      <c r="A44" s="202" t="s">
        <v>71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4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10"/>
      <c r="AY44" s="210"/>
      <c r="AZ44" s="210"/>
      <c r="BA44" s="210"/>
      <c r="BB44" s="210"/>
      <c r="BC44" s="210"/>
      <c r="BD44" s="210"/>
      <c r="BE44" s="210"/>
      <c r="BF44" s="210"/>
      <c r="BG44" s="166"/>
      <c r="BH44" s="166"/>
      <c r="BI44" s="210"/>
      <c r="BJ44" s="210"/>
      <c r="BK44" s="210"/>
      <c r="BL44" s="210"/>
      <c r="BM44" s="210"/>
      <c r="BN44" s="210"/>
      <c r="BO44" s="210"/>
      <c r="BP44" s="210"/>
      <c r="BQ44" s="210"/>
      <c r="BR44" s="205"/>
      <c r="BS44" s="205"/>
      <c r="BT44" s="205"/>
      <c r="BU44" s="205"/>
      <c r="BV44" s="205"/>
      <c r="BW44" s="205"/>
      <c r="BX44" s="205"/>
      <c r="BY44" s="209"/>
      <c r="BZ44" s="208"/>
      <c r="CA44" s="205"/>
      <c r="CB44" s="205"/>
      <c r="CC44" s="205"/>
      <c r="CD44" s="205"/>
      <c r="CE44" s="205"/>
      <c r="CF44" s="205"/>
      <c r="CG44" s="209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21">
    <mergeCell ref="BR18:BY18"/>
    <mergeCell ref="BI19:BQ19"/>
    <mergeCell ref="A23:T23"/>
    <mergeCell ref="U23:X23"/>
    <mergeCell ref="Y23:AF23"/>
    <mergeCell ref="AG23:AO23"/>
    <mergeCell ref="AX23:BF23"/>
    <mergeCell ref="BI23:BQ23"/>
    <mergeCell ref="A18:T18"/>
    <mergeCell ref="U18:X18"/>
    <mergeCell ref="AG18:AO18"/>
    <mergeCell ref="AX18:BF18"/>
    <mergeCell ref="BI18:BQ18"/>
    <mergeCell ref="AX38:BF38"/>
    <mergeCell ref="Y37:AF37"/>
    <mergeCell ref="AG37:AO37"/>
    <mergeCell ref="AX24:BF24"/>
    <mergeCell ref="BI24:BQ24"/>
    <mergeCell ref="Y28:AF28"/>
    <mergeCell ref="AP34:AW34"/>
    <mergeCell ref="BR24:BY24"/>
    <mergeCell ref="AP38:AW38"/>
    <mergeCell ref="BI34:BQ34"/>
    <mergeCell ref="BR37:BY37"/>
    <mergeCell ref="AP35:AW35"/>
    <mergeCell ref="A34:T34"/>
    <mergeCell ref="U34:X34"/>
    <mergeCell ref="Y34:AF34"/>
    <mergeCell ref="AG34:AO34"/>
    <mergeCell ref="A37:T37"/>
    <mergeCell ref="A35:T35"/>
    <mergeCell ref="U35:X35"/>
    <mergeCell ref="Y35:AF35"/>
    <mergeCell ref="AG35:AO35"/>
    <mergeCell ref="BZ43:CG44"/>
    <mergeCell ref="BR43:BY44"/>
    <mergeCell ref="BI43:BQ44"/>
    <mergeCell ref="AX43:BF44"/>
    <mergeCell ref="BZ40:CG40"/>
    <mergeCell ref="BZ41:CG41"/>
    <mergeCell ref="BI41:BQ41"/>
    <mergeCell ref="BI40:BQ40"/>
    <mergeCell ref="BR41:BY41"/>
    <mergeCell ref="BH43:BH44"/>
    <mergeCell ref="A43:T43"/>
    <mergeCell ref="AP43:AW44"/>
    <mergeCell ref="AG41:AO41"/>
    <mergeCell ref="U41:X41"/>
    <mergeCell ref="Y41:AF41"/>
    <mergeCell ref="U42:X42"/>
    <mergeCell ref="A41:T41"/>
    <mergeCell ref="A44:T44"/>
    <mergeCell ref="AP41:AW41"/>
    <mergeCell ref="Y38:AF38"/>
    <mergeCell ref="AG40:AO40"/>
    <mergeCell ref="U43:X44"/>
    <mergeCell ref="Y43:AF44"/>
    <mergeCell ref="AG43:AO44"/>
    <mergeCell ref="A40:T40"/>
    <mergeCell ref="AP40:AW40"/>
    <mergeCell ref="A2:CG2"/>
    <mergeCell ref="BZ7:CG7"/>
    <mergeCell ref="BZ8:CG8"/>
    <mergeCell ref="BZ9:CG9"/>
    <mergeCell ref="A5:T5"/>
    <mergeCell ref="U5:X5"/>
    <mergeCell ref="Y5:AF5"/>
    <mergeCell ref="AP5:AW5"/>
    <mergeCell ref="AP4:AW4"/>
    <mergeCell ref="AG7:AO7"/>
    <mergeCell ref="BR27:BY27"/>
    <mergeCell ref="AX4:BQ4"/>
    <mergeCell ref="BR6:BY6"/>
    <mergeCell ref="BR4:CG4"/>
    <mergeCell ref="BR5:CG5"/>
    <mergeCell ref="AP37:AW37"/>
    <mergeCell ref="BZ6:CG6"/>
    <mergeCell ref="BZ10:CG10"/>
    <mergeCell ref="BR8:BY8"/>
    <mergeCell ref="AX10:BF10"/>
    <mergeCell ref="BZ38:CG38"/>
    <mergeCell ref="AP27:AW27"/>
    <mergeCell ref="AX27:BF27"/>
    <mergeCell ref="AX37:BF37"/>
    <mergeCell ref="AX34:BF34"/>
    <mergeCell ref="AX30:BF30"/>
    <mergeCell ref="AX36:BF36"/>
    <mergeCell ref="BI35:BQ35"/>
    <mergeCell ref="AX35:BF35"/>
    <mergeCell ref="BZ27:CG27"/>
    <mergeCell ref="BG5:BG9"/>
    <mergeCell ref="BH5:BH9"/>
    <mergeCell ref="BR7:BY7"/>
    <mergeCell ref="BR9:BY9"/>
    <mergeCell ref="BR10:BY10"/>
    <mergeCell ref="BI10:BQ10"/>
    <mergeCell ref="BZ11:CG11"/>
    <mergeCell ref="BR36:BY36"/>
    <mergeCell ref="BR30:BY30"/>
    <mergeCell ref="BR28:BY28"/>
    <mergeCell ref="BR35:BY35"/>
    <mergeCell ref="BR34:BY34"/>
    <mergeCell ref="BR13:BY13"/>
    <mergeCell ref="BR20:BY20"/>
    <mergeCell ref="BR26:BY26"/>
    <mergeCell ref="BR23:BY23"/>
    <mergeCell ref="U30:X30"/>
    <mergeCell ref="A38:T38"/>
    <mergeCell ref="AG38:AO38"/>
    <mergeCell ref="U38:X38"/>
    <mergeCell ref="A30:T30"/>
    <mergeCell ref="U40:X40"/>
    <mergeCell ref="Y30:AF30"/>
    <mergeCell ref="AG30:AO30"/>
    <mergeCell ref="U37:X37"/>
    <mergeCell ref="Y33:AF33"/>
    <mergeCell ref="BZ37:CG37"/>
    <mergeCell ref="AP9:AW9"/>
    <mergeCell ref="BI5:BQ9"/>
    <mergeCell ref="AX40:BF40"/>
    <mergeCell ref="AX42:BF42"/>
    <mergeCell ref="AX41:BF41"/>
    <mergeCell ref="BI30:BQ30"/>
    <mergeCell ref="BR12:BY12"/>
    <mergeCell ref="BI37:BQ37"/>
    <mergeCell ref="AX11:BF11"/>
    <mergeCell ref="AG42:AO42"/>
    <mergeCell ref="AX5:BF9"/>
    <mergeCell ref="AP42:AW42"/>
    <mergeCell ref="A12:T12"/>
    <mergeCell ref="A10:T10"/>
    <mergeCell ref="Y9:AF9"/>
    <mergeCell ref="Y11:AF11"/>
    <mergeCell ref="U10:X10"/>
    <mergeCell ref="A11:T11"/>
    <mergeCell ref="Y40:AF40"/>
    <mergeCell ref="A9:T9"/>
    <mergeCell ref="U9:X9"/>
    <mergeCell ref="BR11:BY11"/>
    <mergeCell ref="BI42:BQ42"/>
    <mergeCell ref="BR42:BY42"/>
    <mergeCell ref="BI38:BQ38"/>
    <mergeCell ref="BR38:BY38"/>
    <mergeCell ref="BR40:BY40"/>
    <mergeCell ref="BI27:BQ27"/>
    <mergeCell ref="Y42:AF42"/>
    <mergeCell ref="AP11:AW11"/>
    <mergeCell ref="AX13:BF13"/>
    <mergeCell ref="AX12:BF12"/>
    <mergeCell ref="BI15:BQ15"/>
    <mergeCell ref="BI13:BQ13"/>
    <mergeCell ref="AX14:BF14"/>
    <mergeCell ref="BI11:BQ11"/>
    <mergeCell ref="AP13:AT13"/>
    <mergeCell ref="AX15:BF15"/>
    <mergeCell ref="AP12:AT12"/>
    <mergeCell ref="A4:T4"/>
    <mergeCell ref="A8:T8"/>
    <mergeCell ref="U8:X8"/>
    <mergeCell ref="AG4:AO4"/>
    <mergeCell ref="A6:T6"/>
    <mergeCell ref="U6:X6"/>
    <mergeCell ref="A7:T7"/>
    <mergeCell ref="U4:X4"/>
    <mergeCell ref="Y4:AF4"/>
    <mergeCell ref="AG5:AO5"/>
    <mergeCell ref="U11:X11"/>
    <mergeCell ref="U22:X22"/>
    <mergeCell ref="Y22:AF22"/>
    <mergeCell ref="U27:X27"/>
    <mergeCell ref="U16:X16"/>
    <mergeCell ref="U13:X13"/>
    <mergeCell ref="U12:X12"/>
    <mergeCell ref="Y18:AF18"/>
    <mergeCell ref="AG31:AO31"/>
    <mergeCell ref="AG33:AO33"/>
    <mergeCell ref="AP31:AW31"/>
    <mergeCell ref="AP30:AW30"/>
    <mergeCell ref="AP26:AT26"/>
    <mergeCell ref="AG25:AO25"/>
    <mergeCell ref="AG29:AO29"/>
    <mergeCell ref="AG6:AO6"/>
    <mergeCell ref="AG8:AO8"/>
    <mergeCell ref="Y16:AF16"/>
    <mergeCell ref="AG16:AO16"/>
    <mergeCell ref="AG9:AO9"/>
    <mergeCell ref="Y12:AF12"/>
    <mergeCell ref="AG12:AO12"/>
    <mergeCell ref="Y13:AF13"/>
    <mergeCell ref="AG13:AO13"/>
    <mergeCell ref="AG11:AO11"/>
    <mergeCell ref="U7:X7"/>
    <mergeCell ref="Y6:AF6"/>
    <mergeCell ref="Y8:AF8"/>
    <mergeCell ref="Y7:AF7"/>
    <mergeCell ref="AP10:AW10"/>
    <mergeCell ref="Y10:AF10"/>
    <mergeCell ref="AG10:AO10"/>
    <mergeCell ref="AP6:AW6"/>
    <mergeCell ref="AP7:AW7"/>
    <mergeCell ref="AP8:AW8"/>
    <mergeCell ref="A42:T42"/>
    <mergeCell ref="A14:T14"/>
    <mergeCell ref="U14:X14"/>
    <mergeCell ref="Y14:AF14"/>
    <mergeCell ref="AG14:AO14"/>
    <mergeCell ref="AP36:AW36"/>
    <mergeCell ref="AP14:AT14"/>
    <mergeCell ref="Y27:AF27"/>
    <mergeCell ref="A26:T26"/>
    <mergeCell ref="U20:X20"/>
    <mergeCell ref="BI12:BQ12"/>
    <mergeCell ref="BR17:BY17"/>
    <mergeCell ref="BI14:BQ14"/>
    <mergeCell ref="BR14:BY14"/>
    <mergeCell ref="A15:T15"/>
    <mergeCell ref="U15:X15"/>
    <mergeCell ref="Y15:AF15"/>
    <mergeCell ref="AG15:AO15"/>
    <mergeCell ref="AP15:AT15"/>
    <mergeCell ref="A13:T13"/>
    <mergeCell ref="BR15:BY15"/>
    <mergeCell ref="A17:T17"/>
    <mergeCell ref="U17:X17"/>
    <mergeCell ref="Y17:AF17"/>
    <mergeCell ref="AG17:AO17"/>
    <mergeCell ref="AP17:AT17"/>
    <mergeCell ref="AX17:BF17"/>
    <mergeCell ref="BI17:BQ17"/>
    <mergeCell ref="AX16:BF16"/>
    <mergeCell ref="BI16:BQ16"/>
    <mergeCell ref="BR19:BY19"/>
    <mergeCell ref="BI21:BQ21"/>
    <mergeCell ref="A19:T19"/>
    <mergeCell ref="U19:X19"/>
    <mergeCell ref="Y19:AF19"/>
    <mergeCell ref="AG19:AO19"/>
    <mergeCell ref="AP19:AT19"/>
    <mergeCell ref="A20:T20"/>
    <mergeCell ref="AX19:BF19"/>
    <mergeCell ref="BI20:BQ20"/>
    <mergeCell ref="BI26:BQ26"/>
    <mergeCell ref="Y20:AF20"/>
    <mergeCell ref="AG20:AO20"/>
    <mergeCell ref="BI25:BQ25"/>
    <mergeCell ref="A22:T22"/>
    <mergeCell ref="AP20:AT20"/>
    <mergeCell ref="AG22:AO22"/>
    <mergeCell ref="AX22:BF22"/>
    <mergeCell ref="Y21:AF21"/>
    <mergeCell ref="AG21:AO21"/>
    <mergeCell ref="U29:X29"/>
    <mergeCell ref="A24:T24"/>
    <mergeCell ref="U24:X24"/>
    <mergeCell ref="Y24:AF24"/>
    <mergeCell ref="AX28:BF28"/>
    <mergeCell ref="A27:T27"/>
    <mergeCell ref="Y25:AF25"/>
    <mergeCell ref="AG28:AO28"/>
    <mergeCell ref="AG27:AO27"/>
    <mergeCell ref="AG24:AO24"/>
    <mergeCell ref="BR21:BY21"/>
    <mergeCell ref="BR39:BY39"/>
    <mergeCell ref="A16:T16"/>
    <mergeCell ref="A29:T29"/>
    <mergeCell ref="BG43:BG44"/>
    <mergeCell ref="AX26:BF26"/>
    <mergeCell ref="AX20:BF20"/>
    <mergeCell ref="U26:X26"/>
    <mergeCell ref="Y26:AF26"/>
    <mergeCell ref="AG26:AO26"/>
    <mergeCell ref="BR16:BY16"/>
    <mergeCell ref="A39:T39"/>
    <mergeCell ref="U39:X39"/>
    <mergeCell ref="Y39:AF39"/>
    <mergeCell ref="AG39:AO39"/>
    <mergeCell ref="AX39:BF39"/>
    <mergeCell ref="BI39:BQ39"/>
    <mergeCell ref="BI33:BQ33"/>
    <mergeCell ref="A21:T21"/>
    <mergeCell ref="U21:X21"/>
    <mergeCell ref="AX21:BF21"/>
    <mergeCell ref="A32:T32"/>
    <mergeCell ref="U28:X28"/>
    <mergeCell ref="A25:T25"/>
    <mergeCell ref="U25:X25"/>
    <mergeCell ref="AP33:AW33"/>
    <mergeCell ref="A33:T33"/>
    <mergeCell ref="U31:X31"/>
    <mergeCell ref="U33:X33"/>
    <mergeCell ref="Y31:AF31"/>
    <mergeCell ref="BZ29:CG29"/>
    <mergeCell ref="A36:T36"/>
    <mergeCell ref="U36:X36"/>
    <mergeCell ref="Y36:AF36"/>
    <mergeCell ref="AG36:AO36"/>
    <mergeCell ref="BI36:BQ36"/>
    <mergeCell ref="Y29:AF29"/>
    <mergeCell ref="AP29:AW29"/>
    <mergeCell ref="A31:T31"/>
    <mergeCell ref="AX29:BF29"/>
    <mergeCell ref="AX33:BF33"/>
    <mergeCell ref="A28:T28"/>
    <mergeCell ref="BI22:BQ22"/>
    <mergeCell ref="BR22:BY22"/>
    <mergeCell ref="U32:X32"/>
    <mergeCell ref="Y32:AF32"/>
    <mergeCell ref="AG32:AO32"/>
    <mergeCell ref="AX32:BF32"/>
    <mergeCell ref="BR31:BY31"/>
    <mergeCell ref="BR33:BY33"/>
    <mergeCell ref="BI32:BQ32"/>
    <mergeCell ref="BR32:BY32"/>
    <mergeCell ref="AP32:AW32"/>
    <mergeCell ref="BR25:BY25"/>
    <mergeCell ref="AX25:BF25"/>
    <mergeCell ref="AX31:BF31"/>
    <mergeCell ref="BI31:BQ31"/>
    <mergeCell ref="BI28:BQ28"/>
    <mergeCell ref="BI29:BQ29"/>
    <mergeCell ref="BR29:BY29"/>
  </mergeCells>
  <printOptions/>
  <pageMargins left="0.1968503937007874" right="0.1968503937007874" top="0.7874015748031497" bottom="0.3937007874015748" header="0.2755905511811024" footer="0.275590551181102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56"/>
  <sheetViews>
    <sheetView tabSelected="1" zoomScalePageLayoutView="0" workbookViewId="0" topLeftCell="A19">
      <selection activeCell="AY60" sqref="AY60"/>
    </sheetView>
  </sheetViews>
  <sheetFormatPr defaultColWidth="1.37890625" defaultRowHeight="12.75"/>
  <cols>
    <col min="1" max="7" width="1.37890625" style="1" customWidth="1"/>
    <col min="8" max="8" width="6.375" style="1" customWidth="1"/>
    <col min="9" max="99" width="1.37890625" style="1" customWidth="1"/>
    <col min="100" max="100" width="10.875" style="1" customWidth="1"/>
    <col min="101" max="16384" width="1.37890625" style="1" customWidth="1"/>
  </cols>
  <sheetData>
    <row r="1" s="15" customFormat="1" ht="12.75">
      <c r="CU1" s="2" t="s">
        <v>72</v>
      </c>
    </row>
    <row r="2" spans="1:99" s="17" customFormat="1" ht="14.25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</row>
    <row r="3" ht="3" customHeight="1"/>
    <row r="4" spans="1:99" s="7" customFormat="1" ht="12.75">
      <c r="A4" s="112" t="s">
        <v>10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15</v>
      </c>
      <c r="AF4" s="112"/>
      <c r="AG4" s="112"/>
      <c r="AH4" s="112"/>
      <c r="AI4" s="112"/>
      <c r="AJ4" s="112" t="s">
        <v>74</v>
      </c>
      <c r="AK4" s="112"/>
      <c r="AL4" s="112"/>
      <c r="AM4" s="112"/>
      <c r="AN4" s="112"/>
      <c r="AO4" s="112"/>
      <c r="AP4" s="112"/>
      <c r="AQ4" s="112"/>
      <c r="AR4" s="112"/>
      <c r="AS4" s="112"/>
      <c r="AT4" s="112" t="s">
        <v>34</v>
      </c>
      <c r="AU4" s="112"/>
      <c r="AV4" s="112"/>
      <c r="AW4" s="112"/>
      <c r="AX4" s="112"/>
      <c r="AY4" s="112"/>
      <c r="AZ4" s="112"/>
      <c r="BA4" s="112"/>
      <c r="BB4" s="112"/>
      <c r="BC4" s="139" t="s">
        <v>37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1"/>
      <c r="CM4" s="112" t="s">
        <v>48</v>
      </c>
      <c r="CN4" s="112"/>
      <c r="CO4" s="112"/>
      <c r="CP4" s="112"/>
      <c r="CQ4" s="112"/>
      <c r="CR4" s="112"/>
      <c r="CS4" s="112"/>
      <c r="CT4" s="112"/>
      <c r="CU4" s="112"/>
    </row>
    <row r="5" spans="1:99" s="7" customFormat="1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 t="s">
        <v>16</v>
      </c>
      <c r="AF5" s="130"/>
      <c r="AG5" s="130"/>
      <c r="AH5" s="130"/>
      <c r="AI5" s="130"/>
      <c r="AJ5" s="130" t="s">
        <v>75</v>
      </c>
      <c r="AK5" s="130"/>
      <c r="AL5" s="130"/>
      <c r="AM5" s="130"/>
      <c r="AN5" s="130"/>
      <c r="AO5" s="130"/>
      <c r="AP5" s="130"/>
      <c r="AQ5" s="130"/>
      <c r="AR5" s="130"/>
      <c r="AS5" s="130"/>
      <c r="AT5" s="130" t="s">
        <v>35</v>
      </c>
      <c r="AU5" s="130"/>
      <c r="AV5" s="130"/>
      <c r="AW5" s="130"/>
      <c r="AX5" s="130"/>
      <c r="AY5" s="130"/>
      <c r="AZ5" s="130"/>
      <c r="BA5" s="130"/>
      <c r="BB5" s="130"/>
      <c r="BC5" s="130" t="s">
        <v>38</v>
      </c>
      <c r="BD5" s="130"/>
      <c r="BE5" s="130"/>
      <c r="BF5" s="130"/>
      <c r="BG5" s="130"/>
      <c r="BH5" s="130"/>
      <c r="BI5" s="130"/>
      <c r="BJ5" s="130"/>
      <c r="BK5" s="130"/>
      <c r="BL5" s="130" t="s">
        <v>42</v>
      </c>
      <c r="BM5" s="130"/>
      <c r="BN5" s="130"/>
      <c r="BO5" s="130"/>
      <c r="BP5" s="130"/>
      <c r="BQ5" s="130"/>
      <c r="BR5" s="130"/>
      <c r="BS5" s="130"/>
      <c r="BT5" s="130"/>
      <c r="BU5" s="130" t="s">
        <v>45</v>
      </c>
      <c r="BV5" s="130"/>
      <c r="BW5" s="130"/>
      <c r="BX5" s="130"/>
      <c r="BY5" s="130"/>
      <c r="BZ5" s="130"/>
      <c r="CA5" s="130"/>
      <c r="CB5" s="130"/>
      <c r="CC5" s="130"/>
      <c r="CD5" s="130" t="s">
        <v>47</v>
      </c>
      <c r="CE5" s="130"/>
      <c r="CF5" s="130"/>
      <c r="CG5" s="130"/>
      <c r="CH5" s="130"/>
      <c r="CI5" s="130"/>
      <c r="CJ5" s="130"/>
      <c r="CK5" s="130"/>
      <c r="CL5" s="130"/>
      <c r="CM5" s="130" t="s">
        <v>49</v>
      </c>
      <c r="CN5" s="130"/>
      <c r="CO5" s="130"/>
      <c r="CP5" s="130"/>
      <c r="CQ5" s="130"/>
      <c r="CR5" s="130"/>
      <c r="CS5" s="130"/>
      <c r="CT5" s="130"/>
      <c r="CU5" s="130"/>
    </row>
    <row r="6" spans="1:99" s="7" customFormat="1" ht="12.7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117"/>
      <c r="AF6" s="118"/>
      <c r="AG6" s="118"/>
      <c r="AH6" s="118"/>
      <c r="AI6" s="119"/>
      <c r="AJ6" s="117" t="s">
        <v>76</v>
      </c>
      <c r="AK6" s="118"/>
      <c r="AL6" s="118"/>
      <c r="AM6" s="118"/>
      <c r="AN6" s="118"/>
      <c r="AO6" s="118"/>
      <c r="AP6" s="118"/>
      <c r="AQ6" s="118"/>
      <c r="AR6" s="118"/>
      <c r="AS6" s="119"/>
      <c r="AT6" s="117" t="s">
        <v>36</v>
      </c>
      <c r="AU6" s="118"/>
      <c r="AV6" s="118"/>
      <c r="AW6" s="118"/>
      <c r="AX6" s="118"/>
      <c r="AY6" s="118"/>
      <c r="AZ6" s="118"/>
      <c r="BA6" s="118"/>
      <c r="BB6" s="119"/>
      <c r="BC6" s="117" t="s">
        <v>39</v>
      </c>
      <c r="BD6" s="118"/>
      <c r="BE6" s="118"/>
      <c r="BF6" s="118"/>
      <c r="BG6" s="118"/>
      <c r="BH6" s="118"/>
      <c r="BI6" s="118"/>
      <c r="BJ6" s="118"/>
      <c r="BK6" s="119"/>
      <c r="BL6" s="117" t="s">
        <v>43</v>
      </c>
      <c r="BM6" s="118"/>
      <c r="BN6" s="118"/>
      <c r="BO6" s="118"/>
      <c r="BP6" s="118"/>
      <c r="BQ6" s="118"/>
      <c r="BR6" s="118"/>
      <c r="BS6" s="118"/>
      <c r="BT6" s="119"/>
      <c r="BU6" s="117" t="s">
        <v>46</v>
      </c>
      <c r="BV6" s="118"/>
      <c r="BW6" s="118"/>
      <c r="BX6" s="118"/>
      <c r="BY6" s="118"/>
      <c r="BZ6" s="118"/>
      <c r="CA6" s="118"/>
      <c r="CB6" s="118"/>
      <c r="CC6" s="119"/>
      <c r="CD6" s="117"/>
      <c r="CE6" s="118"/>
      <c r="CF6" s="118"/>
      <c r="CG6" s="118"/>
      <c r="CH6" s="118"/>
      <c r="CI6" s="118"/>
      <c r="CJ6" s="118"/>
      <c r="CK6" s="118"/>
      <c r="CL6" s="119"/>
      <c r="CM6" s="117" t="s">
        <v>36</v>
      </c>
      <c r="CN6" s="118"/>
      <c r="CO6" s="118"/>
      <c r="CP6" s="118"/>
      <c r="CQ6" s="118"/>
      <c r="CR6" s="118"/>
      <c r="CS6" s="118"/>
      <c r="CT6" s="118"/>
      <c r="CU6" s="119"/>
    </row>
    <row r="7" spans="1:99" s="7" customFormat="1" ht="12.7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117"/>
      <c r="AF7" s="118"/>
      <c r="AG7" s="118"/>
      <c r="AH7" s="118"/>
      <c r="AI7" s="119"/>
      <c r="AJ7" s="117" t="s">
        <v>77</v>
      </c>
      <c r="AK7" s="118"/>
      <c r="AL7" s="118"/>
      <c r="AM7" s="118"/>
      <c r="AN7" s="118"/>
      <c r="AO7" s="118"/>
      <c r="AP7" s="118"/>
      <c r="AQ7" s="118"/>
      <c r="AR7" s="118"/>
      <c r="AS7" s="119"/>
      <c r="AT7" s="117"/>
      <c r="AU7" s="118"/>
      <c r="AV7" s="118"/>
      <c r="AW7" s="118"/>
      <c r="AX7" s="118"/>
      <c r="AY7" s="118"/>
      <c r="AZ7" s="118"/>
      <c r="BA7" s="118"/>
      <c r="BB7" s="119"/>
      <c r="BC7" s="117" t="s">
        <v>40</v>
      </c>
      <c r="BD7" s="118"/>
      <c r="BE7" s="118"/>
      <c r="BF7" s="118"/>
      <c r="BG7" s="118"/>
      <c r="BH7" s="118"/>
      <c r="BI7" s="118"/>
      <c r="BJ7" s="118"/>
      <c r="BK7" s="119"/>
      <c r="BL7" s="117" t="s">
        <v>44</v>
      </c>
      <c r="BM7" s="118"/>
      <c r="BN7" s="118"/>
      <c r="BO7" s="118"/>
      <c r="BP7" s="118"/>
      <c r="BQ7" s="118"/>
      <c r="BR7" s="118"/>
      <c r="BS7" s="118"/>
      <c r="BT7" s="119"/>
      <c r="BU7" s="117"/>
      <c r="BV7" s="118"/>
      <c r="BW7" s="118"/>
      <c r="BX7" s="118"/>
      <c r="BY7" s="118"/>
      <c r="BZ7" s="118"/>
      <c r="CA7" s="118"/>
      <c r="CB7" s="118"/>
      <c r="CC7" s="119"/>
      <c r="CD7" s="117"/>
      <c r="CE7" s="118"/>
      <c r="CF7" s="118"/>
      <c r="CG7" s="118"/>
      <c r="CH7" s="118"/>
      <c r="CI7" s="118"/>
      <c r="CJ7" s="118"/>
      <c r="CK7" s="118"/>
      <c r="CL7" s="119"/>
      <c r="CM7" s="117"/>
      <c r="CN7" s="118"/>
      <c r="CO7" s="118"/>
      <c r="CP7" s="118"/>
      <c r="CQ7" s="118"/>
      <c r="CR7" s="118"/>
      <c r="CS7" s="118"/>
      <c r="CT7" s="118"/>
      <c r="CU7" s="119"/>
    </row>
    <row r="8" spans="1:99" s="7" customFormat="1" ht="12.7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  <c r="AE8" s="113"/>
      <c r="AF8" s="114"/>
      <c r="AG8" s="114"/>
      <c r="AH8" s="114"/>
      <c r="AI8" s="115"/>
      <c r="AJ8" s="113"/>
      <c r="AK8" s="114"/>
      <c r="AL8" s="114"/>
      <c r="AM8" s="114"/>
      <c r="AN8" s="114"/>
      <c r="AO8" s="114"/>
      <c r="AP8" s="114"/>
      <c r="AQ8" s="114"/>
      <c r="AR8" s="114"/>
      <c r="AS8" s="115"/>
      <c r="AT8" s="113"/>
      <c r="AU8" s="114"/>
      <c r="AV8" s="114"/>
      <c r="AW8" s="114"/>
      <c r="AX8" s="114"/>
      <c r="AY8" s="114"/>
      <c r="AZ8" s="114"/>
      <c r="BA8" s="114"/>
      <c r="BB8" s="115"/>
      <c r="BC8" s="113" t="s">
        <v>41</v>
      </c>
      <c r="BD8" s="114"/>
      <c r="BE8" s="114"/>
      <c r="BF8" s="114"/>
      <c r="BG8" s="114"/>
      <c r="BH8" s="114"/>
      <c r="BI8" s="114"/>
      <c r="BJ8" s="114"/>
      <c r="BK8" s="115"/>
      <c r="BL8" s="113"/>
      <c r="BM8" s="114"/>
      <c r="BN8" s="114"/>
      <c r="BO8" s="114"/>
      <c r="BP8" s="114"/>
      <c r="BQ8" s="114"/>
      <c r="BR8" s="114"/>
      <c r="BS8" s="114"/>
      <c r="BT8" s="115"/>
      <c r="BU8" s="113"/>
      <c r="BV8" s="114"/>
      <c r="BW8" s="114"/>
      <c r="BX8" s="114"/>
      <c r="BY8" s="114"/>
      <c r="BZ8" s="114"/>
      <c r="CA8" s="114"/>
      <c r="CB8" s="114"/>
      <c r="CC8" s="115"/>
      <c r="CD8" s="113"/>
      <c r="CE8" s="114"/>
      <c r="CF8" s="114"/>
      <c r="CG8" s="114"/>
      <c r="CH8" s="114"/>
      <c r="CI8" s="114"/>
      <c r="CJ8" s="114"/>
      <c r="CK8" s="114"/>
      <c r="CL8" s="115"/>
      <c r="CM8" s="113"/>
      <c r="CN8" s="114"/>
      <c r="CO8" s="114"/>
      <c r="CP8" s="114"/>
      <c r="CQ8" s="114"/>
      <c r="CR8" s="114"/>
      <c r="CS8" s="114"/>
      <c r="CT8" s="114"/>
      <c r="CU8" s="115"/>
    </row>
    <row r="9" spans="1:99" s="7" customFormat="1" ht="13.5" thickBot="1">
      <c r="A9" s="194">
        <v>1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12">
        <v>2</v>
      </c>
      <c r="AF9" s="112"/>
      <c r="AG9" s="112"/>
      <c r="AH9" s="112"/>
      <c r="AI9" s="112"/>
      <c r="AJ9" s="112">
        <v>3</v>
      </c>
      <c r="AK9" s="112"/>
      <c r="AL9" s="112"/>
      <c r="AM9" s="112"/>
      <c r="AN9" s="112"/>
      <c r="AO9" s="112"/>
      <c r="AP9" s="112"/>
      <c r="AQ9" s="112"/>
      <c r="AR9" s="112"/>
      <c r="AS9" s="112"/>
      <c r="AT9" s="112">
        <v>4</v>
      </c>
      <c r="AU9" s="112"/>
      <c r="AV9" s="112"/>
      <c r="AW9" s="112"/>
      <c r="AX9" s="112"/>
      <c r="AY9" s="112"/>
      <c r="AZ9" s="112"/>
      <c r="BA9" s="112"/>
      <c r="BB9" s="112"/>
      <c r="BC9" s="112">
        <v>5</v>
      </c>
      <c r="BD9" s="112"/>
      <c r="BE9" s="112"/>
      <c r="BF9" s="112"/>
      <c r="BG9" s="112"/>
      <c r="BH9" s="112"/>
      <c r="BI9" s="112"/>
      <c r="BJ9" s="112"/>
      <c r="BK9" s="112"/>
      <c r="BL9" s="112">
        <v>6</v>
      </c>
      <c r="BM9" s="112"/>
      <c r="BN9" s="112"/>
      <c r="BO9" s="112"/>
      <c r="BP9" s="112"/>
      <c r="BQ9" s="112"/>
      <c r="BR9" s="112"/>
      <c r="BS9" s="112"/>
      <c r="BT9" s="112"/>
      <c r="BU9" s="112">
        <v>7</v>
      </c>
      <c r="BV9" s="112"/>
      <c r="BW9" s="112"/>
      <c r="BX9" s="112"/>
      <c r="BY9" s="112"/>
      <c r="BZ9" s="112"/>
      <c r="CA9" s="112"/>
      <c r="CB9" s="112"/>
      <c r="CC9" s="112"/>
      <c r="CD9" s="112">
        <v>8</v>
      </c>
      <c r="CE9" s="112"/>
      <c r="CF9" s="112"/>
      <c r="CG9" s="112"/>
      <c r="CH9" s="112"/>
      <c r="CI9" s="112"/>
      <c r="CJ9" s="112"/>
      <c r="CK9" s="112"/>
      <c r="CL9" s="112"/>
      <c r="CM9" s="112">
        <v>9</v>
      </c>
      <c r="CN9" s="112"/>
      <c r="CO9" s="112"/>
      <c r="CP9" s="112"/>
      <c r="CQ9" s="112"/>
      <c r="CR9" s="112"/>
      <c r="CS9" s="112"/>
      <c r="CT9" s="112"/>
      <c r="CU9" s="112"/>
    </row>
    <row r="10" spans="1:99" ht="12.75">
      <c r="A10" s="231" t="s">
        <v>79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3"/>
      <c r="AE10" s="240" t="s">
        <v>78</v>
      </c>
      <c r="AF10" s="241"/>
      <c r="AG10" s="241"/>
      <c r="AH10" s="241"/>
      <c r="AI10" s="242"/>
      <c r="AJ10" s="243" t="s">
        <v>51</v>
      </c>
      <c r="AK10" s="241"/>
      <c r="AL10" s="241"/>
      <c r="AM10" s="241"/>
      <c r="AN10" s="241"/>
      <c r="AO10" s="241"/>
      <c r="AP10" s="241"/>
      <c r="AQ10" s="241"/>
      <c r="AR10" s="241"/>
      <c r="AS10" s="242"/>
      <c r="AT10" s="228">
        <f>AT23</f>
        <v>1672294.1099999994</v>
      </c>
      <c r="AU10" s="229"/>
      <c r="AV10" s="229"/>
      <c r="AW10" s="229"/>
      <c r="AX10" s="229"/>
      <c r="AY10" s="229"/>
      <c r="AZ10" s="229"/>
      <c r="BA10" s="229"/>
      <c r="BB10" s="230"/>
      <c r="BC10" s="228">
        <f>BC23</f>
        <v>-2104808.7299999967</v>
      </c>
      <c r="BD10" s="229"/>
      <c r="BE10" s="229"/>
      <c r="BF10" s="229"/>
      <c r="BG10" s="229"/>
      <c r="BH10" s="229"/>
      <c r="BI10" s="229"/>
      <c r="BJ10" s="229"/>
      <c r="BK10" s="230"/>
      <c r="BL10" s="228"/>
      <c r="BM10" s="229"/>
      <c r="BN10" s="229"/>
      <c r="BO10" s="229"/>
      <c r="BP10" s="229"/>
      <c r="BQ10" s="229"/>
      <c r="BR10" s="229"/>
      <c r="BS10" s="229"/>
      <c r="BT10" s="230"/>
      <c r="BU10" s="228"/>
      <c r="BV10" s="229"/>
      <c r="BW10" s="229"/>
      <c r="BX10" s="229"/>
      <c r="BY10" s="229"/>
      <c r="BZ10" s="229"/>
      <c r="CA10" s="229"/>
      <c r="CB10" s="229"/>
      <c r="CC10" s="230"/>
      <c r="CD10" s="228">
        <f>CD23</f>
        <v>-2104808.7299999967</v>
      </c>
      <c r="CE10" s="229"/>
      <c r="CF10" s="229"/>
      <c r="CG10" s="229"/>
      <c r="CH10" s="229"/>
      <c r="CI10" s="229"/>
      <c r="CJ10" s="229"/>
      <c r="CK10" s="229"/>
      <c r="CL10" s="230"/>
      <c r="CM10" s="244"/>
      <c r="CN10" s="245"/>
      <c r="CO10" s="245"/>
      <c r="CP10" s="245"/>
      <c r="CQ10" s="245"/>
      <c r="CR10" s="245"/>
      <c r="CS10" s="245"/>
      <c r="CT10" s="245"/>
      <c r="CU10" s="246"/>
    </row>
    <row r="11" spans="1:99" ht="12.75">
      <c r="A11" s="213" t="s">
        <v>80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27"/>
      <c r="AE11" s="121"/>
      <c r="AF11" s="122"/>
      <c r="AG11" s="122"/>
      <c r="AH11" s="122"/>
      <c r="AI11" s="224"/>
      <c r="AJ11" s="226"/>
      <c r="AK11" s="122"/>
      <c r="AL11" s="122"/>
      <c r="AM11" s="122"/>
      <c r="AN11" s="122"/>
      <c r="AO11" s="122"/>
      <c r="AP11" s="122"/>
      <c r="AQ11" s="122"/>
      <c r="AR11" s="122"/>
      <c r="AS11" s="224"/>
      <c r="AT11" s="218"/>
      <c r="AU11" s="219"/>
      <c r="AV11" s="219"/>
      <c r="AW11" s="219"/>
      <c r="AX11" s="219"/>
      <c r="AY11" s="219"/>
      <c r="AZ11" s="219"/>
      <c r="BA11" s="219"/>
      <c r="BB11" s="220"/>
      <c r="BC11" s="218"/>
      <c r="BD11" s="219"/>
      <c r="BE11" s="219"/>
      <c r="BF11" s="219"/>
      <c r="BG11" s="219"/>
      <c r="BH11" s="219"/>
      <c r="BI11" s="219"/>
      <c r="BJ11" s="219"/>
      <c r="BK11" s="220"/>
      <c r="BL11" s="218"/>
      <c r="BM11" s="219"/>
      <c r="BN11" s="219"/>
      <c r="BO11" s="219"/>
      <c r="BP11" s="219"/>
      <c r="BQ11" s="219"/>
      <c r="BR11" s="219"/>
      <c r="BS11" s="219"/>
      <c r="BT11" s="220"/>
      <c r="BU11" s="218"/>
      <c r="BV11" s="219"/>
      <c r="BW11" s="219"/>
      <c r="BX11" s="219"/>
      <c r="BY11" s="219"/>
      <c r="BZ11" s="219"/>
      <c r="CA11" s="219"/>
      <c r="CB11" s="219"/>
      <c r="CC11" s="220"/>
      <c r="CD11" s="218"/>
      <c r="CE11" s="219"/>
      <c r="CF11" s="219"/>
      <c r="CG11" s="219"/>
      <c r="CH11" s="219"/>
      <c r="CI11" s="219"/>
      <c r="CJ11" s="219"/>
      <c r="CK11" s="219"/>
      <c r="CL11" s="220"/>
      <c r="CM11" s="237"/>
      <c r="CN11" s="238"/>
      <c r="CO11" s="238"/>
      <c r="CP11" s="238"/>
      <c r="CQ11" s="238"/>
      <c r="CR11" s="238"/>
      <c r="CS11" s="238"/>
      <c r="CT11" s="238"/>
      <c r="CU11" s="239"/>
    </row>
    <row r="12" spans="1:99" ht="12.75">
      <c r="A12" s="221" t="s">
        <v>17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2"/>
      <c r="AE12" s="133" t="s">
        <v>19</v>
      </c>
      <c r="AF12" s="134"/>
      <c r="AG12" s="134"/>
      <c r="AH12" s="134"/>
      <c r="AI12" s="223"/>
      <c r="AJ12" s="225" t="s">
        <v>51</v>
      </c>
      <c r="AK12" s="134"/>
      <c r="AL12" s="134"/>
      <c r="AM12" s="134"/>
      <c r="AN12" s="134"/>
      <c r="AO12" s="134"/>
      <c r="AP12" s="134"/>
      <c r="AQ12" s="134"/>
      <c r="AR12" s="134"/>
      <c r="AS12" s="223"/>
      <c r="AT12" s="215"/>
      <c r="AU12" s="216"/>
      <c r="AV12" s="216"/>
      <c r="AW12" s="216"/>
      <c r="AX12" s="216"/>
      <c r="AY12" s="216"/>
      <c r="AZ12" s="216"/>
      <c r="BA12" s="216"/>
      <c r="BB12" s="217"/>
      <c r="BC12" s="215"/>
      <c r="BD12" s="216"/>
      <c r="BE12" s="216"/>
      <c r="BF12" s="216"/>
      <c r="BG12" s="216"/>
      <c r="BH12" s="216"/>
      <c r="BI12" s="216"/>
      <c r="BJ12" s="216"/>
      <c r="BK12" s="217"/>
      <c r="BL12" s="215"/>
      <c r="BM12" s="216"/>
      <c r="BN12" s="216"/>
      <c r="BO12" s="216"/>
      <c r="BP12" s="216"/>
      <c r="BQ12" s="216"/>
      <c r="BR12" s="216"/>
      <c r="BS12" s="216"/>
      <c r="BT12" s="217"/>
      <c r="BU12" s="215"/>
      <c r="BV12" s="216"/>
      <c r="BW12" s="216"/>
      <c r="BX12" s="216"/>
      <c r="BY12" s="216"/>
      <c r="BZ12" s="216"/>
      <c r="CA12" s="216"/>
      <c r="CB12" s="216"/>
      <c r="CC12" s="217"/>
      <c r="CD12" s="215"/>
      <c r="CE12" s="216"/>
      <c r="CF12" s="216"/>
      <c r="CG12" s="216"/>
      <c r="CH12" s="216"/>
      <c r="CI12" s="216"/>
      <c r="CJ12" s="216"/>
      <c r="CK12" s="216"/>
      <c r="CL12" s="217"/>
      <c r="CM12" s="234"/>
      <c r="CN12" s="235"/>
      <c r="CO12" s="235"/>
      <c r="CP12" s="235"/>
      <c r="CQ12" s="235"/>
      <c r="CR12" s="235"/>
      <c r="CS12" s="235"/>
      <c r="CT12" s="235"/>
      <c r="CU12" s="236"/>
    </row>
    <row r="13" spans="1:99" ht="12.75">
      <c r="A13" s="213" t="s">
        <v>81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27"/>
      <c r="AE13" s="121"/>
      <c r="AF13" s="122"/>
      <c r="AG13" s="122"/>
      <c r="AH13" s="122"/>
      <c r="AI13" s="224"/>
      <c r="AJ13" s="226"/>
      <c r="AK13" s="122"/>
      <c r="AL13" s="122"/>
      <c r="AM13" s="122"/>
      <c r="AN13" s="122"/>
      <c r="AO13" s="122"/>
      <c r="AP13" s="122"/>
      <c r="AQ13" s="122"/>
      <c r="AR13" s="122"/>
      <c r="AS13" s="224"/>
      <c r="AT13" s="218"/>
      <c r="AU13" s="219"/>
      <c r="AV13" s="219"/>
      <c r="AW13" s="219"/>
      <c r="AX13" s="219"/>
      <c r="AY13" s="219"/>
      <c r="AZ13" s="219"/>
      <c r="BA13" s="219"/>
      <c r="BB13" s="220"/>
      <c r="BC13" s="218"/>
      <c r="BD13" s="219"/>
      <c r="BE13" s="219"/>
      <c r="BF13" s="219"/>
      <c r="BG13" s="219"/>
      <c r="BH13" s="219"/>
      <c r="BI13" s="219"/>
      <c r="BJ13" s="219"/>
      <c r="BK13" s="220"/>
      <c r="BL13" s="218"/>
      <c r="BM13" s="219"/>
      <c r="BN13" s="219"/>
      <c r="BO13" s="219"/>
      <c r="BP13" s="219"/>
      <c r="BQ13" s="219"/>
      <c r="BR13" s="219"/>
      <c r="BS13" s="219"/>
      <c r="BT13" s="220"/>
      <c r="BU13" s="218"/>
      <c r="BV13" s="219"/>
      <c r="BW13" s="219"/>
      <c r="BX13" s="219"/>
      <c r="BY13" s="219"/>
      <c r="BZ13" s="219"/>
      <c r="CA13" s="219"/>
      <c r="CB13" s="219"/>
      <c r="CC13" s="220"/>
      <c r="CD13" s="218"/>
      <c r="CE13" s="219"/>
      <c r="CF13" s="219"/>
      <c r="CG13" s="219"/>
      <c r="CH13" s="219"/>
      <c r="CI13" s="219"/>
      <c r="CJ13" s="219"/>
      <c r="CK13" s="219"/>
      <c r="CL13" s="220"/>
      <c r="CM13" s="237"/>
      <c r="CN13" s="238"/>
      <c r="CO13" s="238"/>
      <c r="CP13" s="238"/>
      <c r="CQ13" s="238"/>
      <c r="CR13" s="238"/>
      <c r="CS13" s="238"/>
      <c r="CT13" s="238"/>
      <c r="CU13" s="239"/>
    </row>
    <row r="14" spans="1:99" ht="12.75">
      <c r="A14" s="221" t="s">
        <v>82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133"/>
      <c r="AF14" s="134"/>
      <c r="AG14" s="134"/>
      <c r="AH14" s="134"/>
      <c r="AI14" s="223"/>
      <c r="AJ14" s="225"/>
      <c r="AK14" s="134"/>
      <c r="AL14" s="134"/>
      <c r="AM14" s="134"/>
      <c r="AN14" s="134"/>
      <c r="AO14" s="134"/>
      <c r="AP14" s="134"/>
      <c r="AQ14" s="134"/>
      <c r="AR14" s="134"/>
      <c r="AS14" s="223"/>
      <c r="AT14" s="215"/>
      <c r="AU14" s="216"/>
      <c r="AV14" s="216"/>
      <c r="AW14" s="216"/>
      <c r="AX14" s="216"/>
      <c r="AY14" s="216"/>
      <c r="AZ14" s="216"/>
      <c r="BA14" s="216"/>
      <c r="BB14" s="217"/>
      <c r="BC14" s="215"/>
      <c r="BD14" s="216"/>
      <c r="BE14" s="216"/>
      <c r="BF14" s="216"/>
      <c r="BG14" s="216"/>
      <c r="BH14" s="216"/>
      <c r="BI14" s="216"/>
      <c r="BJ14" s="216"/>
      <c r="BK14" s="217"/>
      <c r="BL14" s="215"/>
      <c r="BM14" s="216"/>
      <c r="BN14" s="216"/>
      <c r="BO14" s="216"/>
      <c r="BP14" s="216"/>
      <c r="BQ14" s="216"/>
      <c r="BR14" s="216"/>
      <c r="BS14" s="216"/>
      <c r="BT14" s="217"/>
      <c r="BU14" s="215"/>
      <c r="BV14" s="216"/>
      <c r="BW14" s="216"/>
      <c r="BX14" s="216"/>
      <c r="BY14" s="216"/>
      <c r="BZ14" s="216"/>
      <c r="CA14" s="216"/>
      <c r="CB14" s="216"/>
      <c r="CC14" s="217"/>
      <c r="CD14" s="215"/>
      <c r="CE14" s="216"/>
      <c r="CF14" s="216"/>
      <c r="CG14" s="216"/>
      <c r="CH14" s="216"/>
      <c r="CI14" s="216"/>
      <c r="CJ14" s="216"/>
      <c r="CK14" s="216"/>
      <c r="CL14" s="217"/>
      <c r="CM14" s="234"/>
      <c r="CN14" s="235"/>
      <c r="CO14" s="235"/>
      <c r="CP14" s="235"/>
      <c r="CQ14" s="235"/>
      <c r="CR14" s="235"/>
      <c r="CS14" s="235"/>
      <c r="CT14" s="235"/>
      <c r="CU14" s="236"/>
    </row>
    <row r="15" spans="1:99" ht="0.7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4"/>
      <c r="AE15" s="121"/>
      <c r="AF15" s="122"/>
      <c r="AG15" s="122"/>
      <c r="AH15" s="122"/>
      <c r="AI15" s="224"/>
      <c r="AJ15" s="226"/>
      <c r="AK15" s="122"/>
      <c r="AL15" s="122"/>
      <c r="AM15" s="122"/>
      <c r="AN15" s="122"/>
      <c r="AO15" s="122"/>
      <c r="AP15" s="122"/>
      <c r="AQ15" s="122"/>
      <c r="AR15" s="122"/>
      <c r="AS15" s="224"/>
      <c r="AT15" s="218"/>
      <c r="AU15" s="219"/>
      <c r="AV15" s="219"/>
      <c r="AW15" s="219"/>
      <c r="AX15" s="219"/>
      <c r="AY15" s="219"/>
      <c r="AZ15" s="219"/>
      <c r="BA15" s="219"/>
      <c r="BB15" s="220"/>
      <c r="BC15" s="218"/>
      <c r="BD15" s="219"/>
      <c r="BE15" s="219"/>
      <c r="BF15" s="219"/>
      <c r="BG15" s="219"/>
      <c r="BH15" s="219"/>
      <c r="BI15" s="219"/>
      <c r="BJ15" s="219"/>
      <c r="BK15" s="220"/>
      <c r="BL15" s="218"/>
      <c r="BM15" s="219"/>
      <c r="BN15" s="219"/>
      <c r="BO15" s="219"/>
      <c r="BP15" s="219"/>
      <c r="BQ15" s="219"/>
      <c r="BR15" s="219"/>
      <c r="BS15" s="219"/>
      <c r="BT15" s="220"/>
      <c r="BU15" s="218"/>
      <c r="BV15" s="219"/>
      <c r="BW15" s="219"/>
      <c r="BX15" s="219"/>
      <c r="BY15" s="219"/>
      <c r="BZ15" s="219"/>
      <c r="CA15" s="219"/>
      <c r="CB15" s="219"/>
      <c r="CC15" s="220"/>
      <c r="CD15" s="218"/>
      <c r="CE15" s="219"/>
      <c r="CF15" s="219"/>
      <c r="CG15" s="219"/>
      <c r="CH15" s="219"/>
      <c r="CI15" s="219"/>
      <c r="CJ15" s="219"/>
      <c r="CK15" s="219"/>
      <c r="CL15" s="220"/>
      <c r="CM15" s="237"/>
      <c r="CN15" s="238"/>
      <c r="CO15" s="238"/>
      <c r="CP15" s="238"/>
      <c r="CQ15" s="238"/>
      <c r="CR15" s="238"/>
      <c r="CS15" s="238"/>
      <c r="CT15" s="238"/>
      <c r="CU15" s="239"/>
    </row>
    <row r="16" spans="1:99" ht="15" customHeight="1" hidden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212"/>
      <c r="AE16" s="108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31"/>
      <c r="CN16" s="131"/>
      <c r="CO16" s="131"/>
      <c r="CP16" s="131"/>
      <c r="CQ16" s="131"/>
      <c r="CR16" s="131"/>
      <c r="CS16" s="131"/>
      <c r="CT16" s="131"/>
      <c r="CU16" s="211"/>
    </row>
    <row r="17" spans="1:99" ht="15" customHeight="1" hidden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212"/>
      <c r="AE17" s="10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31"/>
      <c r="CN17" s="131"/>
      <c r="CO17" s="131"/>
      <c r="CP17" s="131"/>
      <c r="CQ17" s="131"/>
      <c r="CR17" s="131"/>
      <c r="CS17" s="131"/>
      <c r="CT17" s="131"/>
      <c r="CU17" s="211"/>
    </row>
    <row r="18" spans="1:99" ht="15" customHeight="1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212"/>
      <c r="AE18" s="108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31"/>
      <c r="CN18" s="131"/>
      <c r="CO18" s="131"/>
      <c r="CP18" s="131"/>
      <c r="CQ18" s="131"/>
      <c r="CR18" s="131"/>
      <c r="CS18" s="131"/>
      <c r="CT18" s="131"/>
      <c r="CU18" s="211"/>
    </row>
    <row r="19" spans="1:99" ht="15" customHeight="1">
      <c r="A19" s="144" t="s">
        <v>83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212"/>
      <c r="AE19" s="108" t="s">
        <v>20</v>
      </c>
      <c r="AF19" s="69"/>
      <c r="AG19" s="69"/>
      <c r="AH19" s="69"/>
      <c r="AI19" s="69"/>
      <c r="AJ19" s="69" t="s">
        <v>51</v>
      </c>
      <c r="AK19" s="69"/>
      <c r="AL19" s="69"/>
      <c r="AM19" s="69"/>
      <c r="AN19" s="69"/>
      <c r="AO19" s="69"/>
      <c r="AP19" s="69"/>
      <c r="AQ19" s="69"/>
      <c r="AR19" s="69"/>
      <c r="AS19" s="69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31"/>
      <c r="CN19" s="131"/>
      <c r="CO19" s="131"/>
      <c r="CP19" s="131"/>
      <c r="CQ19" s="131"/>
      <c r="CR19" s="131"/>
      <c r="CS19" s="131"/>
      <c r="CT19" s="131"/>
      <c r="CU19" s="211"/>
    </row>
    <row r="20" spans="1:99" ht="12.75">
      <c r="A20" s="221" t="s">
        <v>82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2"/>
      <c r="AE20" s="133"/>
      <c r="AF20" s="134"/>
      <c r="AG20" s="134"/>
      <c r="AH20" s="134"/>
      <c r="AI20" s="223"/>
      <c r="AJ20" s="225"/>
      <c r="AK20" s="134"/>
      <c r="AL20" s="134"/>
      <c r="AM20" s="134"/>
      <c r="AN20" s="134"/>
      <c r="AO20" s="134"/>
      <c r="AP20" s="134"/>
      <c r="AQ20" s="134"/>
      <c r="AR20" s="134"/>
      <c r="AS20" s="223"/>
      <c r="AT20" s="215"/>
      <c r="AU20" s="216"/>
      <c r="AV20" s="216"/>
      <c r="AW20" s="216"/>
      <c r="AX20" s="216"/>
      <c r="AY20" s="216"/>
      <c r="AZ20" s="216"/>
      <c r="BA20" s="216"/>
      <c r="BB20" s="217"/>
      <c r="BC20" s="215"/>
      <c r="BD20" s="216"/>
      <c r="BE20" s="216"/>
      <c r="BF20" s="216"/>
      <c r="BG20" s="216"/>
      <c r="BH20" s="216"/>
      <c r="BI20" s="216"/>
      <c r="BJ20" s="216"/>
      <c r="BK20" s="217"/>
      <c r="BL20" s="215"/>
      <c r="BM20" s="216"/>
      <c r="BN20" s="216"/>
      <c r="BO20" s="216"/>
      <c r="BP20" s="216"/>
      <c r="BQ20" s="216"/>
      <c r="BR20" s="216"/>
      <c r="BS20" s="216"/>
      <c r="BT20" s="217"/>
      <c r="BU20" s="215"/>
      <c r="BV20" s="216"/>
      <c r="BW20" s="216"/>
      <c r="BX20" s="216"/>
      <c r="BY20" s="216"/>
      <c r="BZ20" s="216"/>
      <c r="CA20" s="216"/>
      <c r="CB20" s="216"/>
      <c r="CC20" s="217"/>
      <c r="CD20" s="215"/>
      <c r="CE20" s="216"/>
      <c r="CF20" s="216"/>
      <c r="CG20" s="216"/>
      <c r="CH20" s="216"/>
      <c r="CI20" s="216"/>
      <c r="CJ20" s="216"/>
      <c r="CK20" s="216"/>
      <c r="CL20" s="217"/>
      <c r="CM20" s="234"/>
      <c r="CN20" s="235"/>
      <c r="CO20" s="235"/>
      <c r="CP20" s="235"/>
      <c r="CQ20" s="235"/>
      <c r="CR20" s="235"/>
      <c r="CS20" s="235"/>
      <c r="CT20" s="235"/>
      <c r="CU20" s="236"/>
    </row>
    <row r="21" spans="1:99" ht="12.75" hidden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4"/>
      <c r="AE21" s="121"/>
      <c r="AF21" s="122"/>
      <c r="AG21" s="122"/>
      <c r="AH21" s="122"/>
      <c r="AI21" s="224"/>
      <c r="AJ21" s="226"/>
      <c r="AK21" s="122"/>
      <c r="AL21" s="122"/>
      <c r="AM21" s="122"/>
      <c r="AN21" s="122"/>
      <c r="AO21" s="122"/>
      <c r="AP21" s="122"/>
      <c r="AQ21" s="122"/>
      <c r="AR21" s="122"/>
      <c r="AS21" s="224"/>
      <c r="AT21" s="218"/>
      <c r="AU21" s="219"/>
      <c r="AV21" s="219"/>
      <c r="AW21" s="219"/>
      <c r="AX21" s="219"/>
      <c r="AY21" s="219"/>
      <c r="AZ21" s="219"/>
      <c r="BA21" s="219"/>
      <c r="BB21" s="220"/>
      <c r="BC21" s="218"/>
      <c r="BD21" s="219"/>
      <c r="BE21" s="219"/>
      <c r="BF21" s="219"/>
      <c r="BG21" s="219"/>
      <c r="BH21" s="219"/>
      <c r="BI21" s="219"/>
      <c r="BJ21" s="219"/>
      <c r="BK21" s="220"/>
      <c r="BL21" s="218"/>
      <c r="BM21" s="219"/>
      <c r="BN21" s="219"/>
      <c r="BO21" s="219"/>
      <c r="BP21" s="219"/>
      <c r="BQ21" s="219"/>
      <c r="BR21" s="219"/>
      <c r="BS21" s="219"/>
      <c r="BT21" s="220"/>
      <c r="BU21" s="218"/>
      <c r="BV21" s="219"/>
      <c r="BW21" s="219"/>
      <c r="BX21" s="219"/>
      <c r="BY21" s="219"/>
      <c r="BZ21" s="219"/>
      <c r="CA21" s="219"/>
      <c r="CB21" s="219"/>
      <c r="CC21" s="220"/>
      <c r="CD21" s="218"/>
      <c r="CE21" s="219"/>
      <c r="CF21" s="219"/>
      <c r="CG21" s="219"/>
      <c r="CH21" s="219"/>
      <c r="CI21" s="219"/>
      <c r="CJ21" s="219"/>
      <c r="CK21" s="219"/>
      <c r="CL21" s="220"/>
      <c r="CM21" s="237"/>
      <c r="CN21" s="238"/>
      <c r="CO21" s="238"/>
      <c r="CP21" s="238"/>
      <c r="CQ21" s="238"/>
      <c r="CR21" s="238"/>
      <c r="CS21" s="238"/>
      <c r="CT21" s="238"/>
      <c r="CU21" s="239"/>
    </row>
    <row r="22" spans="1:99" ht="15" customHeight="1" hidden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212"/>
      <c r="AE22" s="108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31"/>
      <c r="CN22" s="131"/>
      <c r="CO22" s="131"/>
      <c r="CP22" s="131"/>
      <c r="CQ22" s="131"/>
      <c r="CR22" s="131"/>
      <c r="CS22" s="131"/>
      <c r="CT22" s="131"/>
      <c r="CU22" s="211"/>
    </row>
    <row r="23" spans="1:99" ht="15" customHeight="1">
      <c r="A23" s="212" t="s">
        <v>84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108" t="s">
        <v>95</v>
      </c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111">
        <f>AT24+AT25</f>
        <v>1672294.1099999994</v>
      </c>
      <c r="AU23" s="111"/>
      <c r="AV23" s="111"/>
      <c r="AW23" s="111"/>
      <c r="AX23" s="111"/>
      <c r="AY23" s="111"/>
      <c r="AZ23" s="111"/>
      <c r="BA23" s="111"/>
      <c r="BB23" s="111"/>
      <c r="BC23" s="146">
        <f>BC24+BC25</f>
        <v>-2104808.7299999967</v>
      </c>
      <c r="BD23" s="147"/>
      <c r="BE23" s="147"/>
      <c r="BF23" s="147"/>
      <c r="BG23" s="147"/>
      <c r="BH23" s="147"/>
      <c r="BI23" s="147"/>
      <c r="BJ23" s="147"/>
      <c r="BK23" s="148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>
        <f>CD24+CD25</f>
        <v>-2104808.7299999967</v>
      </c>
      <c r="CE23" s="111"/>
      <c r="CF23" s="111"/>
      <c r="CG23" s="111"/>
      <c r="CH23" s="111"/>
      <c r="CI23" s="111"/>
      <c r="CJ23" s="111"/>
      <c r="CK23" s="111"/>
      <c r="CL23" s="111"/>
      <c r="CM23" s="131"/>
      <c r="CN23" s="131"/>
      <c r="CO23" s="131"/>
      <c r="CP23" s="131"/>
      <c r="CQ23" s="131"/>
      <c r="CR23" s="131"/>
      <c r="CS23" s="131"/>
      <c r="CT23" s="131"/>
      <c r="CU23" s="211"/>
    </row>
    <row r="24" spans="1:99" ht="15" customHeight="1">
      <c r="A24" s="144" t="s">
        <v>85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212"/>
      <c r="AE24" s="108" t="s">
        <v>21</v>
      </c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111">
        <f>-Лист1!AT20</f>
        <v>-41003761</v>
      </c>
      <c r="AU24" s="111"/>
      <c r="AV24" s="111"/>
      <c r="AW24" s="111"/>
      <c r="AX24" s="111"/>
      <c r="AY24" s="111"/>
      <c r="AZ24" s="111"/>
      <c r="BA24" s="111"/>
      <c r="BB24" s="111"/>
      <c r="BC24" s="146">
        <f>-Лист1!BC20</f>
        <v>-35382218.96</v>
      </c>
      <c r="BD24" s="147"/>
      <c r="BE24" s="147"/>
      <c r="BF24" s="147"/>
      <c r="BG24" s="147"/>
      <c r="BH24" s="147"/>
      <c r="BI24" s="147"/>
      <c r="BJ24" s="147"/>
      <c r="BK24" s="148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>
        <f>BC24</f>
        <v>-35382218.96</v>
      </c>
      <c r="CE24" s="111"/>
      <c r="CF24" s="111"/>
      <c r="CG24" s="111"/>
      <c r="CH24" s="111"/>
      <c r="CI24" s="111"/>
      <c r="CJ24" s="111"/>
      <c r="CK24" s="111"/>
      <c r="CL24" s="111"/>
      <c r="CM24" s="64" t="s">
        <v>51</v>
      </c>
      <c r="CN24" s="64"/>
      <c r="CO24" s="64"/>
      <c r="CP24" s="64"/>
      <c r="CQ24" s="64"/>
      <c r="CR24" s="64"/>
      <c r="CS24" s="64"/>
      <c r="CT24" s="64"/>
      <c r="CU24" s="251"/>
    </row>
    <row r="25" spans="1:99" ht="15" customHeight="1">
      <c r="A25" s="144" t="s">
        <v>86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212"/>
      <c r="AE25" s="108" t="s">
        <v>23</v>
      </c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247">
        <f>Лист2!AG11</f>
        <v>42676055.11</v>
      </c>
      <c r="AU25" s="248"/>
      <c r="AV25" s="248"/>
      <c r="AW25" s="248"/>
      <c r="AX25" s="248"/>
      <c r="AY25" s="248"/>
      <c r="AZ25" s="248"/>
      <c r="BA25" s="248"/>
      <c r="BB25" s="249"/>
      <c r="BC25" s="59">
        <f>Лист2!AX11</f>
        <v>33277410.230000004</v>
      </c>
      <c r="BD25" s="59"/>
      <c r="BE25" s="59"/>
      <c r="BF25" s="59"/>
      <c r="BG25" s="59"/>
      <c r="BH25" s="59"/>
      <c r="BI25" s="59"/>
      <c r="BJ25" s="59"/>
      <c r="BK25" s="59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>
        <f>BC25</f>
        <v>33277410.230000004</v>
      </c>
      <c r="CE25" s="111"/>
      <c r="CF25" s="111"/>
      <c r="CG25" s="111"/>
      <c r="CH25" s="111"/>
      <c r="CI25" s="111"/>
      <c r="CJ25" s="111"/>
      <c r="CK25" s="111"/>
      <c r="CL25" s="111"/>
      <c r="CM25" s="64" t="s">
        <v>51</v>
      </c>
      <c r="CN25" s="64"/>
      <c r="CO25" s="64"/>
      <c r="CP25" s="64"/>
      <c r="CQ25" s="64"/>
      <c r="CR25" s="64"/>
      <c r="CS25" s="64"/>
      <c r="CT25" s="64"/>
      <c r="CU25" s="251"/>
    </row>
    <row r="26" spans="1:99" ht="15" customHeight="1">
      <c r="A26" s="144" t="s">
        <v>87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212"/>
      <c r="AE26" s="108" t="s">
        <v>96</v>
      </c>
      <c r="AF26" s="69"/>
      <c r="AG26" s="69"/>
      <c r="AH26" s="69"/>
      <c r="AI26" s="69"/>
      <c r="AJ26" s="69" t="s">
        <v>51</v>
      </c>
      <c r="AK26" s="69"/>
      <c r="AL26" s="69"/>
      <c r="AM26" s="69"/>
      <c r="AN26" s="69"/>
      <c r="AO26" s="69"/>
      <c r="AP26" s="69"/>
      <c r="AQ26" s="69"/>
      <c r="AR26" s="69"/>
      <c r="AS26" s="69"/>
      <c r="AT26" s="64" t="s">
        <v>51</v>
      </c>
      <c r="AU26" s="64"/>
      <c r="AV26" s="64"/>
      <c r="AW26" s="64"/>
      <c r="AX26" s="64"/>
      <c r="AY26" s="64"/>
      <c r="AZ26" s="64"/>
      <c r="BA26" s="64"/>
      <c r="BB26" s="64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64" t="s">
        <v>51</v>
      </c>
      <c r="CN26" s="64"/>
      <c r="CO26" s="64"/>
      <c r="CP26" s="64"/>
      <c r="CQ26" s="64"/>
      <c r="CR26" s="64"/>
      <c r="CS26" s="64"/>
      <c r="CT26" s="64"/>
      <c r="CU26" s="251"/>
    </row>
    <row r="27" spans="1:99" ht="12.75">
      <c r="A27" s="261" t="s">
        <v>88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31"/>
      <c r="AE27" s="133" t="s">
        <v>22</v>
      </c>
      <c r="AF27" s="134"/>
      <c r="AG27" s="134"/>
      <c r="AH27" s="134"/>
      <c r="AI27" s="223"/>
      <c r="AJ27" s="225" t="s">
        <v>51</v>
      </c>
      <c r="AK27" s="134"/>
      <c r="AL27" s="134"/>
      <c r="AM27" s="134"/>
      <c r="AN27" s="134"/>
      <c r="AO27" s="134"/>
      <c r="AP27" s="134"/>
      <c r="AQ27" s="134"/>
      <c r="AR27" s="134"/>
      <c r="AS27" s="223"/>
      <c r="AT27" s="266" t="s">
        <v>51</v>
      </c>
      <c r="AU27" s="267"/>
      <c r="AV27" s="267"/>
      <c r="AW27" s="267"/>
      <c r="AX27" s="267"/>
      <c r="AY27" s="267"/>
      <c r="AZ27" s="267"/>
      <c r="BA27" s="267"/>
      <c r="BB27" s="268"/>
      <c r="BC27" s="274"/>
      <c r="BD27" s="235"/>
      <c r="BE27" s="235"/>
      <c r="BF27" s="235"/>
      <c r="BG27" s="235"/>
      <c r="BH27" s="235"/>
      <c r="BI27" s="235"/>
      <c r="BJ27" s="235"/>
      <c r="BK27" s="254"/>
      <c r="BL27" s="234"/>
      <c r="BM27" s="235"/>
      <c r="BN27" s="235"/>
      <c r="BO27" s="235"/>
      <c r="BP27" s="235"/>
      <c r="BQ27" s="235"/>
      <c r="BR27" s="235"/>
      <c r="BS27" s="235"/>
      <c r="BT27" s="254"/>
      <c r="BU27" s="266" t="s">
        <v>51</v>
      </c>
      <c r="BV27" s="267"/>
      <c r="BW27" s="267"/>
      <c r="BX27" s="267"/>
      <c r="BY27" s="267"/>
      <c r="BZ27" s="267"/>
      <c r="CA27" s="267"/>
      <c r="CB27" s="267"/>
      <c r="CC27" s="268"/>
      <c r="CD27" s="234"/>
      <c r="CE27" s="235"/>
      <c r="CF27" s="235"/>
      <c r="CG27" s="235"/>
      <c r="CH27" s="235"/>
      <c r="CI27" s="235"/>
      <c r="CJ27" s="235"/>
      <c r="CK27" s="235"/>
      <c r="CL27" s="254"/>
      <c r="CM27" s="266" t="s">
        <v>51</v>
      </c>
      <c r="CN27" s="267"/>
      <c r="CO27" s="267"/>
      <c r="CP27" s="267"/>
      <c r="CQ27" s="267"/>
      <c r="CR27" s="267"/>
      <c r="CS27" s="267"/>
      <c r="CT27" s="267"/>
      <c r="CU27" s="276"/>
    </row>
    <row r="28" spans="1:99" ht="12.75">
      <c r="A28" s="259" t="s">
        <v>89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75"/>
      <c r="AE28" s="170"/>
      <c r="AF28" s="171"/>
      <c r="AG28" s="171"/>
      <c r="AH28" s="171"/>
      <c r="AI28" s="260"/>
      <c r="AJ28" s="262"/>
      <c r="AK28" s="171"/>
      <c r="AL28" s="171"/>
      <c r="AM28" s="171"/>
      <c r="AN28" s="171"/>
      <c r="AO28" s="171"/>
      <c r="AP28" s="171"/>
      <c r="AQ28" s="171"/>
      <c r="AR28" s="171"/>
      <c r="AS28" s="260"/>
      <c r="AT28" s="277"/>
      <c r="AU28" s="278"/>
      <c r="AV28" s="278"/>
      <c r="AW28" s="278"/>
      <c r="AX28" s="278"/>
      <c r="AY28" s="278"/>
      <c r="AZ28" s="278"/>
      <c r="BA28" s="278"/>
      <c r="BB28" s="285"/>
      <c r="BC28" s="255"/>
      <c r="BD28" s="256"/>
      <c r="BE28" s="256"/>
      <c r="BF28" s="256"/>
      <c r="BG28" s="256"/>
      <c r="BH28" s="256"/>
      <c r="BI28" s="256"/>
      <c r="BJ28" s="256"/>
      <c r="BK28" s="257"/>
      <c r="BL28" s="255"/>
      <c r="BM28" s="256"/>
      <c r="BN28" s="256"/>
      <c r="BO28" s="256"/>
      <c r="BP28" s="256"/>
      <c r="BQ28" s="256"/>
      <c r="BR28" s="256"/>
      <c r="BS28" s="256"/>
      <c r="BT28" s="257"/>
      <c r="BU28" s="277"/>
      <c r="BV28" s="278"/>
      <c r="BW28" s="278"/>
      <c r="BX28" s="278"/>
      <c r="BY28" s="278"/>
      <c r="BZ28" s="278"/>
      <c r="CA28" s="278"/>
      <c r="CB28" s="278"/>
      <c r="CC28" s="285"/>
      <c r="CD28" s="255"/>
      <c r="CE28" s="256"/>
      <c r="CF28" s="256"/>
      <c r="CG28" s="256"/>
      <c r="CH28" s="256"/>
      <c r="CI28" s="256"/>
      <c r="CJ28" s="256"/>
      <c r="CK28" s="256"/>
      <c r="CL28" s="257"/>
      <c r="CM28" s="277"/>
      <c r="CN28" s="278"/>
      <c r="CO28" s="278"/>
      <c r="CP28" s="278"/>
      <c r="CQ28" s="278"/>
      <c r="CR28" s="278"/>
      <c r="CS28" s="278"/>
      <c r="CT28" s="278"/>
      <c r="CU28" s="279"/>
    </row>
    <row r="29" spans="1:99" ht="12.75">
      <c r="A29" s="259" t="s">
        <v>90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2"/>
      <c r="AE29" s="121"/>
      <c r="AF29" s="122"/>
      <c r="AG29" s="122"/>
      <c r="AH29" s="122"/>
      <c r="AI29" s="224"/>
      <c r="AJ29" s="226"/>
      <c r="AK29" s="122"/>
      <c r="AL29" s="122"/>
      <c r="AM29" s="122"/>
      <c r="AN29" s="122"/>
      <c r="AO29" s="122"/>
      <c r="AP29" s="122"/>
      <c r="AQ29" s="122"/>
      <c r="AR29" s="122"/>
      <c r="AS29" s="224"/>
      <c r="AT29" s="280"/>
      <c r="AU29" s="125"/>
      <c r="AV29" s="125"/>
      <c r="AW29" s="125"/>
      <c r="AX29" s="125"/>
      <c r="AY29" s="125"/>
      <c r="AZ29" s="125"/>
      <c r="BA29" s="125"/>
      <c r="BB29" s="286"/>
      <c r="BC29" s="237"/>
      <c r="BD29" s="238"/>
      <c r="BE29" s="238"/>
      <c r="BF29" s="238"/>
      <c r="BG29" s="238"/>
      <c r="BH29" s="238"/>
      <c r="BI29" s="238"/>
      <c r="BJ29" s="238"/>
      <c r="BK29" s="258"/>
      <c r="BL29" s="237"/>
      <c r="BM29" s="238"/>
      <c r="BN29" s="238"/>
      <c r="BO29" s="238"/>
      <c r="BP29" s="238"/>
      <c r="BQ29" s="238"/>
      <c r="BR29" s="238"/>
      <c r="BS29" s="238"/>
      <c r="BT29" s="258"/>
      <c r="BU29" s="280"/>
      <c r="BV29" s="125"/>
      <c r="BW29" s="125"/>
      <c r="BX29" s="125"/>
      <c r="BY29" s="125"/>
      <c r="BZ29" s="125"/>
      <c r="CA29" s="125"/>
      <c r="CB29" s="125"/>
      <c r="CC29" s="286"/>
      <c r="CD29" s="237"/>
      <c r="CE29" s="238"/>
      <c r="CF29" s="238"/>
      <c r="CG29" s="238"/>
      <c r="CH29" s="238"/>
      <c r="CI29" s="238"/>
      <c r="CJ29" s="238"/>
      <c r="CK29" s="238"/>
      <c r="CL29" s="258"/>
      <c r="CM29" s="280"/>
      <c r="CN29" s="125"/>
      <c r="CO29" s="125"/>
      <c r="CP29" s="125"/>
      <c r="CQ29" s="125"/>
      <c r="CR29" s="125"/>
      <c r="CS29" s="125"/>
      <c r="CT29" s="125"/>
      <c r="CU29" s="281"/>
    </row>
    <row r="30" spans="1:99" ht="12.75">
      <c r="A30" s="231" t="s">
        <v>82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133" t="s">
        <v>97</v>
      </c>
      <c r="AF30" s="134"/>
      <c r="AG30" s="134"/>
      <c r="AH30" s="134"/>
      <c r="AI30" s="223"/>
      <c r="AJ30" s="225" t="s">
        <v>51</v>
      </c>
      <c r="AK30" s="134"/>
      <c r="AL30" s="134"/>
      <c r="AM30" s="134"/>
      <c r="AN30" s="134"/>
      <c r="AO30" s="134"/>
      <c r="AP30" s="134"/>
      <c r="AQ30" s="134"/>
      <c r="AR30" s="134"/>
      <c r="AS30" s="223"/>
      <c r="AT30" s="266" t="s">
        <v>51</v>
      </c>
      <c r="AU30" s="267"/>
      <c r="AV30" s="267"/>
      <c r="AW30" s="267"/>
      <c r="AX30" s="267"/>
      <c r="AY30" s="267"/>
      <c r="AZ30" s="267"/>
      <c r="BA30" s="267"/>
      <c r="BB30" s="268"/>
      <c r="BC30" s="274"/>
      <c r="BD30" s="235"/>
      <c r="BE30" s="235"/>
      <c r="BF30" s="235"/>
      <c r="BG30" s="235"/>
      <c r="BH30" s="235"/>
      <c r="BI30" s="235"/>
      <c r="BJ30" s="235"/>
      <c r="BK30" s="254"/>
      <c r="BL30" s="266" t="s">
        <v>51</v>
      </c>
      <c r="BM30" s="267"/>
      <c r="BN30" s="267"/>
      <c r="BO30" s="267"/>
      <c r="BP30" s="267"/>
      <c r="BQ30" s="267"/>
      <c r="BR30" s="267"/>
      <c r="BS30" s="267"/>
      <c r="BT30" s="268"/>
      <c r="BU30" s="266" t="s">
        <v>51</v>
      </c>
      <c r="BV30" s="267"/>
      <c r="BW30" s="267"/>
      <c r="BX30" s="267"/>
      <c r="BY30" s="267"/>
      <c r="BZ30" s="267"/>
      <c r="CA30" s="267"/>
      <c r="CB30" s="267"/>
      <c r="CC30" s="268"/>
      <c r="CD30" s="234"/>
      <c r="CE30" s="235"/>
      <c r="CF30" s="235"/>
      <c r="CG30" s="235"/>
      <c r="CH30" s="235"/>
      <c r="CI30" s="235"/>
      <c r="CJ30" s="235"/>
      <c r="CK30" s="235"/>
      <c r="CL30" s="254"/>
      <c r="CM30" s="266" t="s">
        <v>51</v>
      </c>
      <c r="CN30" s="267"/>
      <c r="CO30" s="267"/>
      <c r="CP30" s="267"/>
      <c r="CQ30" s="267"/>
      <c r="CR30" s="267"/>
      <c r="CS30" s="267"/>
      <c r="CT30" s="267"/>
      <c r="CU30" s="276"/>
    </row>
    <row r="31" spans="1:99" ht="12.75">
      <c r="A31" s="252" t="s">
        <v>91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253"/>
      <c r="AE31" s="170"/>
      <c r="AF31" s="171"/>
      <c r="AG31" s="171"/>
      <c r="AH31" s="171"/>
      <c r="AI31" s="260"/>
      <c r="AJ31" s="262"/>
      <c r="AK31" s="171"/>
      <c r="AL31" s="171"/>
      <c r="AM31" s="171"/>
      <c r="AN31" s="171"/>
      <c r="AO31" s="171"/>
      <c r="AP31" s="171"/>
      <c r="AQ31" s="171"/>
      <c r="AR31" s="171"/>
      <c r="AS31" s="260"/>
      <c r="AT31" s="277"/>
      <c r="AU31" s="278"/>
      <c r="AV31" s="278"/>
      <c r="AW31" s="278"/>
      <c r="AX31" s="278"/>
      <c r="AY31" s="278"/>
      <c r="AZ31" s="278"/>
      <c r="BA31" s="278"/>
      <c r="BB31" s="285"/>
      <c r="BC31" s="255"/>
      <c r="BD31" s="256"/>
      <c r="BE31" s="256"/>
      <c r="BF31" s="256"/>
      <c r="BG31" s="256"/>
      <c r="BH31" s="256"/>
      <c r="BI31" s="256"/>
      <c r="BJ31" s="256"/>
      <c r="BK31" s="257"/>
      <c r="BL31" s="277"/>
      <c r="BM31" s="278"/>
      <c r="BN31" s="278"/>
      <c r="BO31" s="278"/>
      <c r="BP31" s="278"/>
      <c r="BQ31" s="278"/>
      <c r="BR31" s="278"/>
      <c r="BS31" s="278"/>
      <c r="BT31" s="285"/>
      <c r="BU31" s="277"/>
      <c r="BV31" s="278"/>
      <c r="BW31" s="278"/>
      <c r="BX31" s="278"/>
      <c r="BY31" s="278"/>
      <c r="BZ31" s="278"/>
      <c r="CA31" s="278"/>
      <c r="CB31" s="278"/>
      <c r="CC31" s="285"/>
      <c r="CD31" s="255"/>
      <c r="CE31" s="256"/>
      <c r="CF31" s="256"/>
      <c r="CG31" s="256"/>
      <c r="CH31" s="256"/>
      <c r="CI31" s="256"/>
      <c r="CJ31" s="256"/>
      <c r="CK31" s="256"/>
      <c r="CL31" s="257"/>
      <c r="CM31" s="277"/>
      <c r="CN31" s="278"/>
      <c r="CO31" s="278"/>
      <c r="CP31" s="278"/>
      <c r="CQ31" s="278"/>
      <c r="CR31" s="278"/>
      <c r="CS31" s="278"/>
      <c r="CT31" s="278"/>
      <c r="CU31" s="279"/>
    </row>
    <row r="32" spans="1:99" ht="12.75">
      <c r="A32" s="214" t="s">
        <v>92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272"/>
      <c r="AE32" s="121"/>
      <c r="AF32" s="122"/>
      <c r="AG32" s="122"/>
      <c r="AH32" s="122"/>
      <c r="AI32" s="224"/>
      <c r="AJ32" s="226"/>
      <c r="AK32" s="122"/>
      <c r="AL32" s="122"/>
      <c r="AM32" s="122"/>
      <c r="AN32" s="122"/>
      <c r="AO32" s="122"/>
      <c r="AP32" s="122"/>
      <c r="AQ32" s="122"/>
      <c r="AR32" s="122"/>
      <c r="AS32" s="224"/>
      <c r="AT32" s="280"/>
      <c r="AU32" s="125"/>
      <c r="AV32" s="125"/>
      <c r="AW32" s="125"/>
      <c r="AX32" s="125"/>
      <c r="AY32" s="125"/>
      <c r="AZ32" s="125"/>
      <c r="BA32" s="125"/>
      <c r="BB32" s="286"/>
      <c r="BC32" s="237"/>
      <c r="BD32" s="238"/>
      <c r="BE32" s="238"/>
      <c r="BF32" s="238"/>
      <c r="BG32" s="238"/>
      <c r="BH32" s="238"/>
      <c r="BI32" s="238"/>
      <c r="BJ32" s="238"/>
      <c r="BK32" s="258"/>
      <c r="BL32" s="280"/>
      <c r="BM32" s="125"/>
      <c r="BN32" s="125"/>
      <c r="BO32" s="125"/>
      <c r="BP32" s="125"/>
      <c r="BQ32" s="125"/>
      <c r="BR32" s="125"/>
      <c r="BS32" s="125"/>
      <c r="BT32" s="286"/>
      <c r="BU32" s="280"/>
      <c r="BV32" s="125"/>
      <c r="BW32" s="125"/>
      <c r="BX32" s="125"/>
      <c r="BY32" s="125"/>
      <c r="BZ32" s="125"/>
      <c r="CA32" s="125"/>
      <c r="CB32" s="125"/>
      <c r="CC32" s="286"/>
      <c r="CD32" s="237"/>
      <c r="CE32" s="238"/>
      <c r="CF32" s="238"/>
      <c r="CG32" s="238"/>
      <c r="CH32" s="238"/>
      <c r="CI32" s="238"/>
      <c r="CJ32" s="238"/>
      <c r="CK32" s="238"/>
      <c r="CL32" s="258"/>
      <c r="CM32" s="280"/>
      <c r="CN32" s="125"/>
      <c r="CO32" s="125"/>
      <c r="CP32" s="125"/>
      <c r="CQ32" s="125"/>
      <c r="CR32" s="125"/>
      <c r="CS32" s="125"/>
      <c r="CT32" s="125"/>
      <c r="CU32" s="281"/>
    </row>
    <row r="33" spans="1:99" ht="12.75">
      <c r="A33" s="231" t="s">
        <v>93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133" t="s">
        <v>98</v>
      </c>
      <c r="AF33" s="134"/>
      <c r="AG33" s="134"/>
      <c r="AH33" s="134"/>
      <c r="AI33" s="223"/>
      <c r="AJ33" s="225" t="s">
        <v>51</v>
      </c>
      <c r="AK33" s="134"/>
      <c r="AL33" s="134"/>
      <c r="AM33" s="134"/>
      <c r="AN33" s="134"/>
      <c r="AO33" s="134"/>
      <c r="AP33" s="134"/>
      <c r="AQ33" s="134"/>
      <c r="AR33" s="134"/>
      <c r="AS33" s="223"/>
      <c r="AT33" s="266" t="s">
        <v>51</v>
      </c>
      <c r="AU33" s="267"/>
      <c r="AV33" s="267"/>
      <c r="AW33" s="267"/>
      <c r="AX33" s="267"/>
      <c r="AY33" s="267"/>
      <c r="AZ33" s="267"/>
      <c r="BA33" s="267"/>
      <c r="BB33" s="268"/>
      <c r="BC33" s="234">
        <v>0</v>
      </c>
      <c r="BD33" s="235"/>
      <c r="BE33" s="235"/>
      <c r="BF33" s="235"/>
      <c r="BG33" s="235"/>
      <c r="BH33" s="235"/>
      <c r="BI33" s="235"/>
      <c r="BJ33" s="235"/>
      <c r="BK33" s="254"/>
      <c r="BL33" s="234"/>
      <c r="BM33" s="235"/>
      <c r="BN33" s="235"/>
      <c r="BO33" s="235"/>
      <c r="BP33" s="235"/>
      <c r="BQ33" s="235"/>
      <c r="BR33" s="235"/>
      <c r="BS33" s="235"/>
      <c r="BT33" s="254"/>
      <c r="BU33" s="266" t="s">
        <v>51</v>
      </c>
      <c r="BV33" s="267"/>
      <c r="BW33" s="267"/>
      <c r="BX33" s="267"/>
      <c r="BY33" s="267"/>
      <c r="BZ33" s="267"/>
      <c r="CA33" s="267"/>
      <c r="CB33" s="267"/>
      <c r="CC33" s="268"/>
      <c r="CD33" s="234"/>
      <c r="CE33" s="235"/>
      <c r="CF33" s="235"/>
      <c r="CG33" s="235"/>
      <c r="CH33" s="235"/>
      <c r="CI33" s="235"/>
      <c r="CJ33" s="235"/>
      <c r="CK33" s="235"/>
      <c r="CL33" s="254"/>
      <c r="CM33" s="266" t="s">
        <v>51</v>
      </c>
      <c r="CN33" s="267"/>
      <c r="CO33" s="267"/>
      <c r="CP33" s="267"/>
      <c r="CQ33" s="267"/>
      <c r="CR33" s="267"/>
      <c r="CS33" s="267"/>
      <c r="CT33" s="267"/>
      <c r="CU33" s="276"/>
    </row>
    <row r="34" spans="1:99" ht="13.5" thickBot="1">
      <c r="A34" s="214" t="s">
        <v>94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272"/>
      <c r="AE34" s="273"/>
      <c r="AF34" s="264"/>
      <c r="AG34" s="264"/>
      <c r="AH34" s="264"/>
      <c r="AI34" s="265"/>
      <c r="AJ34" s="263"/>
      <c r="AK34" s="264"/>
      <c r="AL34" s="264"/>
      <c r="AM34" s="264"/>
      <c r="AN34" s="264"/>
      <c r="AO34" s="264"/>
      <c r="AP34" s="264"/>
      <c r="AQ34" s="264"/>
      <c r="AR34" s="264"/>
      <c r="AS34" s="265"/>
      <c r="AT34" s="269"/>
      <c r="AU34" s="270"/>
      <c r="AV34" s="270"/>
      <c r="AW34" s="270"/>
      <c r="AX34" s="270"/>
      <c r="AY34" s="270"/>
      <c r="AZ34" s="270"/>
      <c r="BA34" s="270"/>
      <c r="BB34" s="271"/>
      <c r="BC34" s="282"/>
      <c r="BD34" s="283"/>
      <c r="BE34" s="283"/>
      <c r="BF34" s="283"/>
      <c r="BG34" s="283"/>
      <c r="BH34" s="283"/>
      <c r="BI34" s="283"/>
      <c r="BJ34" s="283"/>
      <c r="BK34" s="284"/>
      <c r="BL34" s="282"/>
      <c r="BM34" s="283"/>
      <c r="BN34" s="283"/>
      <c r="BO34" s="283"/>
      <c r="BP34" s="283"/>
      <c r="BQ34" s="283"/>
      <c r="BR34" s="283"/>
      <c r="BS34" s="283"/>
      <c r="BT34" s="284"/>
      <c r="BU34" s="269"/>
      <c r="BV34" s="270"/>
      <c r="BW34" s="270"/>
      <c r="BX34" s="270"/>
      <c r="BY34" s="270"/>
      <c r="BZ34" s="270"/>
      <c r="CA34" s="270"/>
      <c r="CB34" s="270"/>
      <c r="CC34" s="271"/>
      <c r="CD34" s="282"/>
      <c r="CE34" s="283"/>
      <c r="CF34" s="283"/>
      <c r="CG34" s="283"/>
      <c r="CH34" s="283"/>
      <c r="CI34" s="283"/>
      <c r="CJ34" s="283"/>
      <c r="CK34" s="283"/>
      <c r="CL34" s="284"/>
      <c r="CM34" s="269"/>
      <c r="CN34" s="270"/>
      <c r="CO34" s="270"/>
      <c r="CP34" s="270"/>
      <c r="CQ34" s="270"/>
      <c r="CR34" s="270"/>
      <c r="CS34" s="270"/>
      <c r="CT34" s="270"/>
      <c r="CU34" s="287"/>
    </row>
    <row r="36" spans="1:99" ht="12.75">
      <c r="A36" s="112" t="s">
        <v>10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 t="s">
        <v>15</v>
      </c>
      <c r="AF36" s="112"/>
      <c r="AG36" s="112"/>
      <c r="AH36" s="112"/>
      <c r="AI36" s="112"/>
      <c r="AJ36" s="112" t="s">
        <v>74</v>
      </c>
      <c r="AK36" s="112"/>
      <c r="AL36" s="112"/>
      <c r="AM36" s="112"/>
      <c r="AN36" s="112"/>
      <c r="AO36" s="112"/>
      <c r="AP36" s="112"/>
      <c r="AQ36" s="112"/>
      <c r="AR36" s="112"/>
      <c r="AS36" s="112"/>
      <c r="AT36" s="112" t="s">
        <v>34</v>
      </c>
      <c r="AU36" s="112"/>
      <c r="AV36" s="112"/>
      <c r="AW36" s="112"/>
      <c r="AX36" s="112"/>
      <c r="AY36" s="112"/>
      <c r="AZ36" s="112"/>
      <c r="BA36" s="112"/>
      <c r="BB36" s="112"/>
      <c r="BC36" s="139" t="s">
        <v>37</v>
      </c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1"/>
      <c r="CM36" s="112" t="s">
        <v>48</v>
      </c>
      <c r="CN36" s="112"/>
      <c r="CO36" s="112"/>
      <c r="CP36" s="112"/>
      <c r="CQ36" s="112"/>
      <c r="CR36" s="112"/>
      <c r="CS36" s="112"/>
      <c r="CT36" s="112"/>
      <c r="CU36" s="112"/>
    </row>
    <row r="37" spans="1:99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 t="s">
        <v>16</v>
      </c>
      <c r="AF37" s="130"/>
      <c r="AG37" s="130"/>
      <c r="AH37" s="130"/>
      <c r="AI37" s="130"/>
      <c r="AJ37" s="130" t="s">
        <v>75</v>
      </c>
      <c r="AK37" s="130"/>
      <c r="AL37" s="130"/>
      <c r="AM37" s="130"/>
      <c r="AN37" s="130"/>
      <c r="AO37" s="130"/>
      <c r="AP37" s="130"/>
      <c r="AQ37" s="130"/>
      <c r="AR37" s="130"/>
      <c r="AS37" s="130"/>
      <c r="AT37" s="130" t="s">
        <v>35</v>
      </c>
      <c r="AU37" s="130"/>
      <c r="AV37" s="130"/>
      <c r="AW37" s="130"/>
      <c r="AX37" s="130"/>
      <c r="AY37" s="130"/>
      <c r="AZ37" s="130"/>
      <c r="BA37" s="130"/>
      <c r="BB37" s="130"/>
      <c r="BC37" s="130" t="s">
        <v>38</v>
      </c>
      <c r="BD37" s="130"/>
      <c r="BE37" s="130"/>
      <c r="BF37" s="130"/>
      <c r="BG37" s="130"/>
      <c r="BH37" s="130"/>
      <c r="BI37" s="130"/>
      <c r="BJ37" s="130"/>
      <c r="BK37" s="130"/>
      <c r="BL37" s="130" t="s">
        <v>42</v>
      </c>
      <c r="BM37" s="130"/>
      <c r="BN37" s="130"/>
      <c r="BO37" s="130"/>
      <c r="BP37" s="130"/>
      <c r="BQ37" s="130"/>
      <c r="BR37" s="130"/>
      <c r="BS37" s="130"/>
      <c r="BT37" s="130"/>
      <c r="BU37" s="130" t="s">
        <v>45</v>
      </c>
      <c r="BV37" s="130"/>
      <c r="BW37" s="130"/>
      <c r="BX37" s="130"/>
      <c r="BY37" s="130"/>
      <c r="BZ37" s="130"/>
      <c r="CA37" s="130"/>
      <c r="CB37" s="130"/>
      <c r="CC37" s="130"/>
      <c r="CD37" s="130" t="s">
        <v>47</v>
      </c>
      <c r="CE37" s="130"/>
      <c r="CF37" s="130"/>
      <c r="CG37" s="130"/>
      <c r="CH37" s="130"/>
      <c r="CI37" s="130"/>
      <c r="CJ37" s="130"/>
      <c r="CK37" s="130"/>
      <c r="CL37" s="130"/>
      <c r="CM37" s="130" t="s">
        <v>49</v>
      </c>
      <c r="CN37" s="130"/>
      <c r="CO37" s="130"/>
      <c r="CP37" s="130"/>
      <c r="CQ37" s="130"/>
      <c r="CR37" s="130"/>
      <c r="CS37" s="130"/>
      <c r="CT37" s="130"/>
      <c r="CU37" s="130"/>
    </row>
    <row r="38" spans="1:99" ht="12.7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9"/>
      <c r="AE38" s="117"/>
      <c r="AF38" s="118"/>
      <c r="AG38" s="118"/>
      <c r="AH38" s="118"/>
      <c r="AI38" s="119"/>
      <c r="AJ38" s="117" t="s">
        <v>76</v>
      </c>
      <c r="AK38" s="118"/>
      <c r="AL38" s="118"/>
      <c r="AM38" s="118"/>
      <c r="AN38" s="118"/>
      <c r="AO38" s="118"/>
      <c r="AP38" s="118"/>
      <c r="AQ38" s="118"/>
      <c r="AR38" s="118"/>
      <c r="AS38" s="119"/>
      <c r="AT38" s="117" t="s">
        <v>36</v>
      </c>
      <c r="AU38" s="118"/>
      <c r="AV38" s="118"/>
      <c r="AW38" s="118"/>
      <c r="AX38" s="118"/>
      <c r="AY38" s="118"/>
      <c r="AZ38" s="118"/>
      <c r="BA38" s="118"/>
      <c r="BB38" s="119"/>
      <c r="BC38" s="117" t="s">
        <v>39</v>
      </c>
      <c r="BD38" s="118"/>
      <c r="BE38" s="118"/>
      <c r="BF38" s="118"/>
      <c r="BG38" s="118"/>
      <c r="BH38" s="118"/>
      <c r="BI38" s="118"/>
      <c r="BJ38" s="118"/>
      <c r="BK38" s="119"/>
      <c r="BL38" s="117" t="s">
        <v>43</v>
      </c>
      <c r="BM38" s="118"/>
      <c r="BN38" s="118"/>
      <c r="BO38" s="118"/>
      <c r="BP38" s="118"/>
      <c r="BQ38" s="118"/>
      <c r="BR38" s="118"/>
      <c r="BS38" s="118"/>
      <c r="BT38" s="119"/>
      <c r="BU38" s="117" t="s">
        <v>46</v>
      </c>
      <c r="BV38" s="118"/>
      <c r="BW38" s="118"/>
      <c r="BX38" s="118"/>
      <c r="BY38" s="118"/>
      <c r="BZ38" s="118"/>
      <c r="CA38" s="118"/>
      <c r="CB38" s="118"/>
      <c r="CC38" s="119"/>
      <c r="CD38" s="117"/>
      <c r="CE38" s="118"/>
      <c r="CF38" s="118"/>
      <c r="CG38" s="118"/>
      <c r="CH38" s="118"/>
      <c r="CI38" s="118"/>
      <c r="CJ38" s="118"/>
      <c r="CK38" s="118"/>
      <c r="CL38" s="119"/>
      <c r="CM38" s="117" t="s">
        <v>36</v>
      </c>
      <c r="CN38" s="118"/>
      <c r="CO38" s="118"/>
      <c r="CP38" s="118"/>
      <c r="CQ38" s="118"/>
      <c r="CR38" s="118"/>
      <c r="CS38" s="118"/>
      <c r="CT38" s="118"/>
      <c r="CU38" s="119"/>
    </row>
    <row r="39" spans="1:99" ht="12.75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9"/>
      <c r="AE39" s="117"/>
      <c r="AF39" s="118"/>
      <c r="AG39" s="118"/>
      <c r="AH39" s="118"/>
      <c r="AI39" s="119"/>
      <c r="AJ39" s="117" t="s">
        <v>77</v>
      </c>
      <c r="AK39" s="118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8"/>
      <c r="BB39" s="119"/>
      <c r="BC39" s="117" t="s">
        <v>40</v>
      </c>
      <c r="BD39" s="118"/>
      <c r="BE39" s="118"/>
      <c r="BF39" s="118"/>
      <c r="BG39" s="118"/>
      <c r="BH39" s="118"/>
      <c r="BI39" s="118"/>
      <c r="BJ39" s="118"/>
      <c r="BK39" s="119"/>
      <c r="BL39" s="117" t="s">
        <v>44</v>
      </c>
      <c r="BM39" s="118"/>
      <c r="BN39" s="118"/>
      <c r="BO39" s="118"/>
      <c r="BP39" s="118"/>
      <c r="BQ39" s="118"/>
      <c r="BR39" s="118"/>
      <c r="BS39" s="118"/>
      <c r="BT39" s="119"/>
      <c r="BU39" s="117"/>
      <c r="BV39" s="118"/>
      <c r="BW39" s="118"/>
      <c r="BX39" s="118"/>
      <c r="BY39" s="118"/>
      <c r="BZ39" s="118"/>
      <c r="CA39" s="118"/>
      <c r="CB39" s="118"/>
      <c r="CC39" s="119"/>
      <c r="CD39" s="117"/>
      <c r="CE39" s="118"/>
      <c r="CF39" s="118"/>
      <c r="CG39" s="118"/>
      <c r="CH39" s="118"/>
      <c r="CI39" s="118"/>
      <c r="CJ39" s="118"/>
      <c r="CK39" s="118"/>
      <c r="CL39" s="119"/>
      <c r="CM39" s="117"/>
      <c r="CN39" s="118"/>
      <c r="CO39" s="118"/>
      <c r="CP39" s="118"/>
      <c r="CQ39" s="118"/>
      <c r="CR39" s="118"/>
      <c r="CS39" s="118"/>
      <c r="CT39" s="118"/>
      <c r="CU39" s="119"/>
    </row>
    <row r="40" spans="1:99" ht="12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5"/>
      <c r="AE40" s="113"/>
      <c r="AF40" s="114"/>
      <c r="AG40" s="114"/>
      <c r="AH40" s="114"/>
      <c r="AI40" s="115"/>
      <c r="AJ40" s="113"/>
      <c r="AK40" s="114"/>
      <c r="AL40" s="114"/>
      <c r="AM40" s="114"/>
      <c r="AN40" s="114"/>
      <c r="AO40" s="114"/>
      <c r="AP40" s="114"/>
      <c r="AQ40" s="114"/>
      <c r="AR40" s="114"/>
      <c r="AS40" s="115"/>
      <c r="AT40" s="113"/>
      <c r="AU40" s="114"/>
      <c r="AV40" s="114"/>
      <c r="AW40" s="114"/>
      <c r="AX40" s="114"/>
      <c r="AY40" s="114"/>
      <c r="AZ40" s="114"/>
      <c r="BA40" s="114"/>
      <c r="BB40" s="115"/>
      <c r="BC40" s="113" t="s">
        <v>41</v>
      </c>
      <c r="BD40" s="114"/>
      <c r="BE40" s="114"/>
      <c r="BF40" s="114"/>
      <c r="BG40" s="114"/>
      <c r="BH40" s="114"/>
      <c r="BI40" s="114"/>
      <c r="BJ40" s="114"/>
      <c r="BK40" s="115"/>
      <c r="BL40" s="113"/>
      <c r="BM40" s="114"/>
      <c r="BN40" s="114"/>
      <c r="BO40" s="114"/>
      <c r="BP40" s="114"/>
      <c r="BQ40" s="114"/>
      <c r="BR40" s="114"/>
      <c r="BS40" s="114"/>
      <c r="BT40" s="115"/>
      <c r="BU40" s="113"/>
      <c r="BV40" s="114"/>
      <c r="BW40" s="114"/>
      <c r="BX40" s="114"/>
      <c r="BY40" s="114"/>
      <c r="BZ40" s="114"/>
      <c r="CA40" s="114"/>
      <c r="CB40" s="114"/>
      <c r="CC40" s="115"/>
      <c r="CD40" s="113"/>
      <c r="CE40" s="114"/>
      <c r="CF40" s="114"/>
      <c r="CG40" s="114"/>
      <c r="CH40" s="114"/>
      <c r="CI40" s="114"/>
      <c r="CJ40" s="114"/>
      <c r="CK40" s="114"/>
      <c r="CL40" s="115"/>
      <c r="CM40" s="113"/>
      <c r="CN40" s="114"/>
      <c r="CO40" s="114"/>
      <c r="CP40" s="114"/>
      <c r="CQ40" s="114"/>
      <c r="CR40" s="114"/>
      <c r="CS40" s="114"/>
      <c r="CT40" s="114"/>
      <c r="CU40" s="115"/>
    </row>
    <row r="41" spans="1:99" ht="13.5" thickBot="1">
      <c r="A41" s="194">
        <v>1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12">
        <v>2</v>
      </c>
      <c r="AF41" s="112"/>
      <c r="AG41" s="112"/>
      <c r="AH41" s="112"/>
      <c r="AI41" s="112"/>
      <c r="AJ41" s="112">
        <v>3</v>
      </c>
      <c r="AK41" s="112"/>
      <c r="AL41" s="112"/>
      <c r="AM41" s="112"/>
      <c r="AN41" s="112"/>
      <c r="AO41" s="112"/>
      <c r="AP41" s="112"/>
      <c r="AQ41" s="112"/>
      <c r="AR41" s="112"/>
      <c r="AS41" s="112"/>
      <c r="AT41" s="112">
        <v>4</v>
      </c>
      <c r="AU41" s="112"/>
      <c r="AV41" s="112"/>
      <c r="AW41" s="112"/>
      <c r="AX41" s="112"/>
      <c r="AY41" s="112"/>
      <c r="AZ41" s="112"/>
      <c r="BA41" s="112"/>
      <c r="BB41" s="112"/>
      <c r="BC41" s="112">
        <v>5</v>
      </c>
      <c r="BD41" s="112"/>
      <c r="BE41" s="112"/>
      <c r="BF41" s="112"/>
      <c r="BG41" s="112"/>
      <c r="BH41" s="112"/>
      <c r="BI41" s="112"/>
      <c r="BJ41" s="112"/>
      <c r="BK41" s="112"/>
      <c r="BL41" s="112">
        <v>6</v>
      </c>
      <c r="BM41" s="112"/>
      <c r="BN41" s="112"/>
      <c r="BO41" s="112"/>
      <c r="BP41" s="112"/>
      <c r="BQ41" s="112"/>
      <c r="BR41" s="112"/>
      <c r="BS41" s="112"/>
      <c r="BT41" s="112"/>
      <c r="BU41" s="112">
        <v>7</v>
      </c>
      <c r="BV41" s="112"/>
      <c r="BW41" s="112"/>
      <c r="BX41" s="112"/>
      <c r="BY41" s="112"/>
      <c r="BZ41" s="112"/>
      <c r="CA41" s="112"/>
      <c r="CB41" s="112"/>
      <c r="CC41" s="112"/>
      <c r="CD41" s="112">
        <v>8</v>
      </c>
      <c r="CE41" s="112"/>
      <c r="CF41" s="112"/>
      <c r="CG41" s="112"/>
      <c r="CH41" s="112"/>
      <c r="CI41" s="112"/>
      <c r="CJ41" s="112"/>
      <c r="CK41" s="112"/>
      <c r="CL41" s="112"/>
      <c r="CM41" s="112">
        <v>9</v>
      </c>
      <c r="CN41" s="112"/>
      <c r="CO41" s="112"/>
      <c r="CP41" s="112"/>
      <c r="CQ41" s="112"/>
      <c r="CR41" s="112"/>
      <c r="CS41" s="112"/>
      <c r="CT41" s="112"/>
      <c r="CU41" s="112"/>
    </row>
    <row r="42" spans="1:99" ht="12.75">
      <c r="A42" s="231" t="s">
        <v>99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3"/>
      <c r="AE42" s="240" t="s">
        <v>24</v>
      </c>
      <c r="AF42" s="241"/>
      <c r="AG42" s="241"/>
      <c r="AH42" s="241"/>
      <c r="AI42" s="242"/>
      <c r="AJ42" s="243" t="s">
        <v>51</v>
      </c>
      <c r="AK42" s="241"/>
      <c r="AL42" s="241"/>
      <c r="AM42" s="241"/>
      <c r="AN42" s="241"/>
      <c r="AO42" s="241"/>
      <c r="AP42" s="241"/>
      <c r="AQ42" s="241"/>
      <c r="AR42" s="241"/>
      <c r="AS42" s="242"/>
      <c r="AT42" s="288" t="s">
        <v>51</v>
      </c>
      <c r="AU42" s="289"/>
      <c r="AV42" s="289"/>
      <c r="AW42" s="289"/>
      <c r="AX42" s="289"/>
      <c r="AY42" s="289"/>
      <c r="AZ42" s="289"/>
      <c r="BA42" s="289"/>
      <c r="BB42" s="290"/>
      <c r="BC42" s="288" t="s">
        <v>51</v>
      </c>
      <c r="BD42" s="289"/>
      <c r="BE42" s="289"/>
      <c r="BF42" s="289"/>
      <c r="BG42" s="289"/>
      <c r="BH42" s="289"/>
      <c r="BI42" s="289"/>
      <c r="BJ42" s="289"/>
      <c r="BK42" s="290"/>
      <c r="BL42" s="244"/>
      <c r="BM42" s="245"/>
      <c r="BN42" s="245"/>
      <c r="BO42" s="245"/>
      <c r="BP42" s="245"/>
      <c r="BQ42" s="245"/>
      <c r="BR42" s="245"/>
      <c r="BS42" s="245"/>
      <c r="BT42" s="291"/>
      <c r="BU42" s="244"/>
      <c r="BV42" s="245"/>
      <c r="BW42" s="245"/>
      <c r="BX42" s="245"/>
      <c r="BY42" s="245"/>
      <c r="BZ42" s="245"/>
      <c r="CA42" s="245"/>
      <c r="CB42" s="245"/>
      <c r="CC42" s="291"/>
      <c r="CD42" s="244"/>
      <c r="CE42" s="245"/>
      <c r="CF42" s="245"/>
      <c r="CG42" s="245"/>
      <c r="CH42" s="245"/>
      <c r="CI42" s="245"/>
      <c r="CJ42" s="245"/>
      <c r="CK42" s="245"/>
      <c r="CL42" s="291"/>
      <c r="CM42" s="288" t="s">
        <v>51</v>
      </c>
      <c r="CN42" s="289"/>
      <c r="CO42" s="289"/>
      <c r="CP42" s="289"/>
      <c r="CQ42" s="289"/>
      <c r="CR42" s="289"/>
      <c r="CS42" s="289"/>
      <c r="CT42" s="289"/>
      <c r="CU42" s="292"/>
    </row>
    <row r="43" spans="1:99" ht="12.75">
      <c r="A43" s="213" t="s">
        <v>100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27"/>
      <c r="AE43" s="121"/>
      <c r="AF43" s="122"/>
      <c r="AG43" s="122"/>
      <c r="AH43" s="122"/>
      <c r="AI43" s="224"/>
      <c r="AJ43" s="226"/>
      <c r="AK43" s="122"/>
      <c r="AL43" s="122"/>
      <c r="AM43" s="122"/>
      <c r="AN43" s="122"/>
      <c r="AO43" s="122"/>
      <c r="AP43" s="122"/>
      <c r="AQ43" s="122"/>
      <c r="AR43" s="122"/>
      <c r="AS43" s="224"/>
      <c r="AT43" s="280"/>
      <c r="AU43" s="125"/>
      <c r="AV43" s="125"/>
      <c r="AW43" s="125"/>
      <c r="AX43" s="125"/>
      <c r="AY43" s="125"/>
      <c r="AZ43" s="125"/>
      <c r="BA43" s="125"/>
      <c r="BB43" s="286"/>
      <c r="BC43" s="280"/>
      <c r="BD43" s="125"/>
      <c r="BE43" s="125"/>
      <c r="BF43" s="125"/>
      <c r="BG43" s="125"/>
      <c r="BH43" s="125"/>
      <c r="BI43" s="125"/>
      <c r="BJ43" s="125"/>
      <c r="BK43" s="286"/>
      <c r="BL43" s="237"/>
      <c r="BM43" s="238"/>
      <c r="BN43" s="238"/>
      <c r="BO43" s="238"/>
      <c r="BP43" s="238"/>
      <c r="BQ43" s="238"/>
      <c r="BR43" s="238"/>
      <c r="BS43" s="238"/>
      <c r="BT43" s="258"/>
      <c r="BU43" s="237"/>
      <c r="BV43" s="238"/>
      <c r="BW43" s="238"/>
      <c r="BX43" s="238"/>
      <c r="BY43" s="238"/>
      <c r="BZ43" s="238"/>
      <c r="CA43" s="238"/>
      <c r="CB43" s="238"/>
      <c r="CC43" s="258"/>
      <c r="CD43" s="237"/>
      <c r="CE43" s="238"/>
      <c r="CF43" s="238"/>
      <c r="CG43" s="238"/>
      <c r="CH43" s="238"/>
      <c r="CI43" s="238"/>
      <c r="CJ43" s="238"/>
      <c r="CK43" s="238"/>
      <c r="CL43" s="258"/>
      <c r="CM43" s="280"/>
      <c r="CN43" s="125"/>
      <c r="CO43" s="125"/>
      <c r="CP43" s="125"/>
      <c r="CQ43" s="125"/>
      <c r="CR43" s="125"/>
      <c r="CS43" s="125"/>
      <c r="CT43" s="125"/>
      <c r="CU43" s="281"/>
    </row>
    <row r="44" spans="1:99" ht="12.75">
      <c r="A44" s="221" t="s">
        <v>17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2"/>
      <c r="AE44" s="133" t="s">
        <v>101</v>
      </c>
      <c r="AF44" s="134"/>
      <c r="AG44" s="134"/>
      <c r="AH44" s="134"/>
      <c r="AI44" s="223"/>
      <c r="AJ44" s="225" t="s">
        <v>51</v>
      </c>
      <c r="AK44" s="134"/>
      <c r="AL44" s="134"/>
      <c r="AM44" s="134"/>
      <c r="AN44" s="134"/>
      <c r="AO44" s="134"/>
      <c r="AP44" s="134"/>
      <c r="AQ44" s="134"/>
      <c r="AR44" s="134"/>
      <c r="AS44" s="223"/>
      <c r="AT44" s="266" t="s">
        <v>51</v>
      </c>
      <c r="AU44" s="267"/>
      <c r="AV44" s="267"/>
      <c r="AW44" s="267"/>
      <c r="AX44" s="267"/>
      <c r="AY44" s="267"/>
      <c r="AZ44" s="267"/>
      <c r="BA44" s="267"/>
      <c r="BB44" s="268"/>
      <c r="BC44" s="266" t="s">
        <v>51</v>
      </c>
      <c r="BD44" s="267"/>
      <c r="BE44" s="267"/>
      <c r="BF44" s="267"/>
      <c r="BG44" s="267"/>
      <c r="BH44" s="267"/>
      <c r="BI44" s="267"/>
      <c r="BJ44" s="267"/>
      <c r="BK44" s="268"/>
      <c r="BL44" s="234"/>
      <c r="BM44" s="235"/>
      <c r="BN44" s="235"/>
      <c r="BO44" s="235"/>
      <c r="BP44" s="235"/>
      <c r="BQ44" s="235"/>
      <c r="BR44" s="235"/>
      <c r="BS44" s="235"/>
      <c r="BT44" s="254"/>
      <c r="BU44" s="234"/>
      <c r="BV44" s="235"/>
      <c r="BW44" s="235"/>
      <c r="BX44" s="235"/>
      <c r="BY44" s="235"/>
      <c r="BZ44" s="235"/>
      <c r="CA44" s="235"/>
      <c r="CB44" s="235"/>
      <c r="CC44" s="254"/>
      <c r="CD44" s="234"/>
      <c r="CE44" s="235"/>
      <c r="CF44" s="235"/>
      <c r="CG44" s="235"/>
      <c r="CH44" s="235"/>
      <c r="CI44" s="235"/>
      <c r="CJ44" s="235"/>
      <c r="CK44" s="235"/>
      <c r="CL44" s="254"/>
      <c r="CM44" s="266" t="s">
        <v>51</v>
      </c>
      <c r="CN44" s="267"/>
      <c r="CO44" s="267"/>
      <c r="CP44" s="267"/>
      <c r="CQ44" s="267"/>
      <c r="CR44" s="267"/>
      <c r="CS44" s="267"/>
      <c r="CT44" s="267"/>
      <c r="CU44" s="276"/>
    </row>
    <row r="45" spans="1:99" ht="12.75">
      <c r="A45" s="213" t="s">
        <v>103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27"/>
      <c r="AE45" s="121"/>
      <c r="AF45" s="122"/>
      <c r="AG45" s="122"/>
      <c r="AH45" s="122"/>
      <c r="AI45" s="224"/>
      <c r="AJ45" s="226"/>
      <c r="AK45" s="122"/>
      <c r="AL45" s="122"/>
      <c r="AM45" s="122"/>
      <c r="AN45" s="122"/>
      <c r="AO45" s="122"/>
      <c r="AP45" s="122"/>
      <c r="AQ45" s="122"/>
      <c r="AR45" s="122"/>
      <c r="AS45" s="224"/>
      <c r="AT45" s="280"/>
      <c r="AU45" s="125"/>
      <c r="AV45" s="125"/>
      <c r="AW45" s="125"/>
      <c r="AX45" s="125"/>
      <c r="AY45" s="125"/>
      <c r="AZ45" s="125"/>
      <c r="BA45" s="125"/>
      <c r="BB45" s="286"/>
      <c r="BC45" s="280"/>
      <c r="BD45" s="125"/>
      <c r="BE45" s="125"/>
      <c r="BF45" s="125"/>
      <c r="BG45" s="125"/>
      <c r="BH45" s="125"/>
      <c r="BI45" s="125"/>
      <c r="BJ45" s="125"/>
      <c r="BK45" s="286"/>
      <c r="BL45" s="237"/>
      <c r="BM45" s="238"/>
      <c r="BN45" s="238"/>
      <c r="BO45" s="238"/>
      <c r="BP45" s="238"/>
      <c r="BQ45" s="238"/>
      <c r="BR45" s="238"/>
      <c r="BS45" s="238"/>
      <c r="BT45" s="258"/>
      <c r="BU45" s="237"/>
      <c r="BV45" s="238"/>
      <c r="BW45" s="238"/>
      <c r="BX45" s="238"/>
      <c r="BY45" s="238"/>
      <c r="BZ45" s="238"/>
      <c r="CA45" s="238"/>
      <c r="CB45" s="238"/>
      <c r="CC45" s="258"/>
      <c r="CD45" s="237"/>
      <c r="CE45" s="238"/>
      <c r="CF45" s="238"/>
      <c r="CG45" s="238"/>
      <c r="CH45" s="238"/>
      <c r="CI45" s="238"/>
      <c r="CJ45" s="238"/>
      <c r="CK45" s="238"/>
      <c r="CL45" s="258"/>
      <c r="CM45" s="280"/>
      <c r="CN45" s="125"/>
      <c r="CO45" s="125"/>
      <c r="CP45" s="125"/>
      <c r="CQ45" s="125"/>
      <c r="CR45" s="125"/>
      <c r="CS45" s="125"/>
      <c r="CT45" s="125"/>
      <c r="CU45" s="281"/>
    </row>
    <row r="46" spans="1:99" ht="13.5" thickBot="1">
      <c r="A46" s="212" t="s">
        <v>104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96"/>
      <c r="AE46" s="297" t="s">
        <v>102</v>
      </c>
      <c r="AF46" s="298"/>
      <c r="AG46" s="298"/>
      <c r="AH46" s="298"/>
      <c r="AI46" s="299"/>
      <c r="AJ46" s="300" t="s">
        <v>51</v>
      </c>
      <c r="AK46" s="298"/>
      <c r="AL46" s="298"/>
      <c r="AM46" s="298"/>
      <c r="AN46" s="298"/>
      <c r="AO46" s="298"/>
      <c r="AP46" s="298"/>
      <c r="AQ46" s="298"/>
      <c r="AR46" s="298"/>
      <c r="AS46" s="299"/>
      <c r="AT46" s="293" t="s">
        <v>51</v>
      </c>
      <c r="AU46" s="294"/>
      <c r="AV46" s="294"/>
      <c r="AW46" s="294"/>
      <c r="AX46" s="294"/>
      <c r="AY46" s="294"/>
      <c r="AZ46" s="294"/>
      <c r="BA46" s="294"/>
      <c r="BB46" s="295"/>
      <c r="BC46" s="293" t="s">
        <v>51</v>
      </c>
      <c r="BD46" s="294"/>
      <c r="BE46" s="294"/>
      <c r="BF46" s="294"/>
      <c r="BG46" s="294"/>
      <c r="BH46" s="294"/>
      <c r="BI46" s="294"/>
      <c r="BJ46" s="294"/>
      <c r="BK46" s="295"/>
      <c r="BL46" s="301"/>
      <c r="BM46" s="302"/>
      <c r="BN46" s="302"/>
      <c r="BO46" s="302"/>
      <c r="BP46" s="302"/>
      <c r="BQ46" s="302"/>
      <c r="BR46" s="302"/>
      <c r="BS46" s="302"/>
      <c r="BT46" s="303"/>
      <c r="BU46" s="301"/>
      <c r="BV46" s="302"/>
      <c r="BW46" s="302"/>
      <c r="BX46" s="302"/>
      <c r="BY46" s="302"/>
      <c r="BZ46" s="302"/>
      <c r="CA46" s="302"/>
      <c r="CB46" s="302"/>
      <c r="CC46" s="303"/>
      <c r="CD46" s="301"/>
      <c r="CE46" s="302"/>
      <c r="CF46" s="302"/>
      <c r="CG46" s="302"/>
      <c r="CH46" s="302"/>
      <c r="CI46" s="302"/>
      <c r="CJ46" s="302"/>
      <c r="CK46" s="302"/>
      <c r="CL46" s="303"/>
      <c r="CM46" s="293" t="s">
        <v>51</v>
      </c>
      <c r="CN46" s="294"/>
      <c r="CO46" s="294"/>
      <c r="CP46" s="294"/>
      <c r="CQ46" s="294"/>
      <c r="CR46" s="294"/>
      <c r="CS46" s="294"/>
      <c r="CT46" s="294"/>
      <c r="CU46" s="304"/>
    </row>
    <row r="47" ht="13.5" customHeight="1"/>
    <row r="48" ht="12.75" hidden="1"/>
    <row r="49" ht="12.75" hidden="1"/>
    <row r="50" spans="1:99" ht="12.75">
      <c r="A50" s="9" t="s">
        <v>106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7"/>
      <c r="Y50" s="7"/>
      <c r="Z50" s="7"/>
      <c r="AA50" s="114" t="s">
        <v>108</v>
      </c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1"/>
      <c r="CB50" s="21"/>
      <c r="CC50" s="21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</row>
    <row r="51" spans="1:99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5" t="s">
        <v>11</v>
      </c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13"/>
      <c r="Y51" s="13"/>
      <c r="Z51" s="13"/>
      <c r="AA51" s="305" t="s">
        <v>12</v>
      </c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18"/>
      <c r="AT51" s="18"/>
      <c r="AU51" s="18"/>
      <c r="AV51" s="18"/>
      <c r="AW51" s="18"/>
      <c r="AX51" s="18"/>
      <c r="AY51" s="18"/>
      <c r="AZ51" s="22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11"/>
      <c r="BL51" s="11"/>
      <c r="BM51" s="11"/>
      <c r="BN51" s="11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3"/>
      <c r="CB51" s="23"/>
      <c r="CC51" s="23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</row>
    <row r="52" spans="1:44" ht="12.75" hidden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ht="12.75">
      <c r="A53" s="307" t="s">
        <v>160</v>
      </c>
      <c r="B53" s="307"/>
      <c r="C53" s="307"/>
      <c r="D53" s="307"/>
      <c r="E53" s="307"/>
      <c r="F53" s="307"/>
      <c r="G53" s="307"/>
      <c r="H53" s="307"/>
      <c r="I53" s="7"/>
      <c r="J53" s="7"/>
      <c r="K53" s="7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7"/>
      <c r="Y53" s="7"/>
      <c r="Z53" s="7"/>
      <c r="AA53" s="114" t="s">
        <v>183</v>
      </c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</row>
    <row r="54" spans="1:99" ht="12.75">
      <c r="A54" s="307"/>
      <c r="B54" s="307"/>
      <c r="C54" s="307"/>
      <c r="D54" s="307"/>
      <c r="E54" s="307"/>
      <c r="F54" s="307"/>
      <c r="G54" s="307"/>
      <c r="H54" s="307"/>
      <c r="I54" s="13"/>
      <c r="J54" s="13"/>
      <c r="K54" s="13"/>
      <c r="L54" s="305" t="s">
        <v>11</v>
      </c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13"/>
      <c r="Y54" s="13"/>
      <c r="Z54" s="13"/>
      <c r="AA54" s="305" t="s">
        <v>12</v>
      </c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</row>
    <row r="55" spans="1:44" ht="0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ht="12.75">
      <c r="A56" s="7"/>
      <c r="B56" s="8" t="s">
        <v>13</v>
      </c>
      <c r="C56" s="306" t="s">
        <v>184</v>
      </c>
      <c r="D56" s="306"/>
      <c r="E56" s="306"/>
      <c r="F56" s="9" t="s">
        <v>1</v>
      </c>
      <c r="G56" s="7"/>
      <c r="H56" s="306" t="s">
        <v>181</v>
      </c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7"/>
      <c r="U56" s="12" t="s">
        <v>25</v>
      </c>
      <c r="V56" s="306" t="s">
        <v>174</v>
      </c>
      <c r="W56" s="306"/>
      <c r="X56" s="306"/>
      <c r="Y56" s="9" t="s">
        <v>2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</sheetData>
  <sheetProtection/>
  <mergeCells count="297">
    <mergeCell ref="C56:E56"/>
    <mergeCell ref="H56:S56"/>
    <mergeCell ref="V56:X56"/>
    <mergeCell ref="L53:W53"/>
    <mergeCell ref="A53:H54"/>
    <mergeCell ref="BU46:CC46"/>
    <mergeCell ref="AA53:AR53"/>
    <mergeCell ref="L54:W54"/>
    <mergeCell ref="AA54:AR54"/>
    <mergeCell ref="L51:W51"/>
    <mergeCell ref="AA51:AR51"/>
    <mergeCell ref="AE44:AI45"/>
    <mergeCell ref="BU44:CC45"/>
    <mergeCell ref="CD44:CL45"/>
    <mergeCell ref="L50:W50"/>
    <mergeCell ref="AA50:AR50"/>
    <mergeCell ref="AJ44:AS45"/>
    <mergeCell ref="AT44:BB45"/>
    <mergeCell ref="BC44:BK45"/>
    <mergeCell ref="AT46:BB46"/>
    <mergeCell ref="BC46:BK46"/>
    <mergeCell ref="BL44:BT45"/>
    <mergeCell ref="CM44:CU45"/>
    <mergeCell ref="A45:AD45"/>
    <mergeCell ref="A46:AD46"/>
    <mergeCell ref="AE46:AI46"/>
    <mergeCell ref="AJ46:AS46"/>
    <mergeCell ref="BL46:BT46"/>
    <mergeCell ref="CD46:CL46"/>
    <mergeCell ref="CM46:CU46"/>
    <mergeCell ref="A44:AD44"/>
    <mergeCell ref="BU42:CC43"/>
    <mergeCell ref="CD42:CL43"/>
    <mergeCell ref="CM42:CU43"/>
    <mergeCell ref="BC42:BK43"/>
    <mergeCell ref="BL42:BT43"/>
    <mergeCell ref="A41:AD41"/>
    <mergeCell ref="AE41:AI41"/>
    <mergeCell ref="AJ41:AS41"/>
    <mergeCell ref="AT42:BB43"/>
    <mergeCell ref="A42:AD42"/>
    <mergeCell ref="AE42:AI43"/>
    <mergeCell ref="AJ42:AS43"/>
    <mergeCell ref="A43:AD43"/>
    <mergeCell ref="BU41:CC41"/>
    <mergeCell ref="CD41:CL41"/>
    <mergeCell ref="A40:AD40"/>
    <mergeCell ref="AE40:AI40"/>
    <mergeCell ref="AJ40:AS40"/>
    <mergeCell ref="AT40:BB40"/>
    <mergeCell ref="BC40:BK40"/>
    <mergeCell ref="BL40:BT40"/>
    <mergeCell ref="CD40:CL40"/>
    <mergeCell ref="AT41:BB41"/>
    <mergeCell ref="CM40:CU40"/>
    <mergeCell ref="CD38:CL38"/>
    <mergeCell ref="CM38:CU38"/>
    <mergeCell ref="BC41:BK41"/>
    <mergeCell ref="BL41:BT41"/>
    <mergeCell ref="CM39:CU39"/>
    <mergeCell ref="BU40:CC40"/>
    <mergeCell ref="CM41:CU41"/>
    <mergeCell ref="BU38:CC38"/>
    <mergeCell ref="BC39:BK39"/>
    <mergeCell ref="A39:AD39"/>
    <mergeCell ref="AE39:AI39"/>
    <mergeCell ref="AJ39:AS39"/>
    <mergeCell ref="AT39:BB39"/>
    <mergeCell ref="CD37:CL37"/>
    <mergeCell ref="CM37:CU37"/>
    <mergeCell ref="BL39:BT39"/>
    <mergeCell ref="BU39:CC39"/>
    <mergeCell ref="CD39:CL39"/>
    <mergeCell ref="A38:AD38"/>
    <mergeCell ref="AE38:AI38"/>
    <mergeCell ref="AJ38:AS38"/>
    <mergeCell ref="AT38:BB38"/>
    <mergeCell ref="AT37:BB37"/>
    <mergeCell ref="BU37:CC37"/>
    <mergeCell ref="BC38:BK38"/>
    <mergeCell ref="BL38:BT38"/>
    <mergeCell ref="BC37:BK37"/>
    <mergeCell ref="BL37:BT37"/>
    <mergeCell ref="A37:AD37"/>
    <mergeCell ref="AE37:AI37"/>
    <mergeCell ref="AJ37:AS37"/>
    <mergeCell ref="A36:AD36"/>
    <mergeCell ref="AE36:AI36"/>
    <mergeCell ref="AJ36:AS36"/>
    <mergeCell ref="CM36:CU36"/>
    <mergeCell ref="AE30:AI32"/>
    <mergeCell ref="AT30:BB32"/>
    <mergeCell ref="CM33:CU34"/>
    <mergeCell ref="BC33:BK34"/>
    <mergeCell ref="CM30:CU32"/>
    <mergeCell ref="BC36:CL36"/>
    <mergeCell ref="AT36:BB36"/>
    <mergeCell ref="BL33:BT34"/>
    <mergeCell ref="BU30:CC32"/>
    <mergeCell ref="BL12:BT13"/>
    <mergeCell ref="BU12:CC13"/>
    <mergeCell ref="CD12:CL13"/>
    <mergeCell ref="CD25:CL25"/>
    <mergeCell ref="CD24:CL24"/>
    <mergeCell ref="BL20:BT21"/>
    <mergeCell ref="BU25:CC25"/>
    <mergeCell ref="BL24:BT24"/>
    <mergeCell ref="BU24:CC24"/>
    <mergeCell ref="BU23:CC23"/>
    <mergeCell ref="CM27:CU29"/>
    <mergeCell ref="BU33:CC34"/>
    <mergeCell ref="CD33:CL34"/>
    <mergeCell ref="AJ30:AS32"/>
    <mergeCell ref="CD27:CL29"/>
    <mergeCell ref="CD30:CL32"/>
    <mergeCell ref="BU27:CC29"/>
    <mergeCell ref="AT27:BB29"/>
    <mergeCell ref="BC30:BK32"/>
    <mergeCell ref="BL30:BT32"/>
    <mergeCell ref="A33:AD33"/>
    <mergeCell ref="AJ33:AS34"/>
    <mergeCell ref="AT33:BB34"/>
    <mergeCell ref="A34:AD34"/>
    <mergeCell ref="AE33:AI34"/>
    <mergeCell ref="CD26:CL26"/>
    <mergeCell ref="BC27:BK29"/>
    <mergeCell ref="BU26:CC26"/>
    <mergeCell ref="A28:AD28"/>
    <mergeCell ref="A32:AD32"/>
    <mergeCell ref="A31:AD31"/>
    <mergeCell ref="A30:AD30"/>
    <mergeCell ref="BL27:BT29"/>
    <mergeCell ref="A29:AD29"/>
    <mergeCell ref="AE27:AI29"/>
    <mergeCell ref="A27:AD27"/>
    <mergeCell ref="AJ27:AS29"/>
    <mergeCell ref="CM25:CU25"/>
    <mergeCell ref="A26:AD26"/>
    <mergeCell ref="AE26:AI26"/>
    <mergeCell ref="AJ26:AS26"/>
    <mergeCell ref="AT26:BB26"/>
    <mergeCell ref="BC26:BK26"/>
    <mergeCell ref="AJ25:AS25"/>
    <mergeCell ref="CM26:CU26"/>
    <mergeCell ref="BL26:BT26"/>
    <mergeCell ref="BL25:BT25"/>
    <mergeCell ref="CM14:CU15"/>
    <mergeCell ref="CM24:CU24"/>
    <mergeCell ref="CM19:CU19"/>
    <mergeCell ref="CD20:CL21"/>
    <mergeCell ref="CM20:CU21"/>
    <mergeCell ref="CD23:CL23"/>
    <mergeCell ref="CD14:CL15"/>
    <mergeCell ref="CM23:CU23"/>
    <mergeCell ref="CD22:CL22"/>
    <mergeCell ref="CD19:CL19"/>
    <mergeCell ref="AT25:BB25"/>
    <mergeCell ref="BC25:BK25"/>
    <mergeCell ref="A22:AD22"/>
    <mergeCell ref="AE20:AI21"/>
    <mergeCell ref="AJ20:AS21"/>
    <mergeCell ref="AT20:BB21"/>
    <mergeCell ref="A25:AD25"/>
    <mergeCell ref="AE25:AI25"/>
    <mergeCell ref="A23:AD23"/>
    <mergeCell ref="AE23:AI23"/>
    <mergeCell ref="A24:AD24"/>
    <mergeCell ref="AE24:AI24"/>
    <mergeCell ref="AJ23:AS23"/>
    <mergeCell ref="AJ24:AS24"/>
    <mergeCell ref="AT24:BB24"/>
    <mergeCell ref="BC23:BK23"/>
    <mergeCell ref="BC24:BK24"/>
    <mergeCell ref="BL23:BT23"/>
    <mergeCell ref="AT23:BB23"/>
    <mergeCell ref="A16:AD16"/>
    <mergeCell ref="BC16:BK16"/>
    <mergeCell ref="BC17:BK17"/>
    <mergeCell ref="A21:AD21"/>
    <mergeCell ref="AE18:AI18"/>
    <mergeCell ref="AJ19:AS19"/>
    <mergeCell ref="AT19:BB19"/>
    <mergeCell ref="A18:AD18"/>
    <mergeCell ref="A19:AD19"/>
    <mergeCell ref="A20:AD20"/>
    <mergeCell ref="AE19:AI19"/>
    <mergeCell ref="BL16:BT16"/>
    <mergeCell ref="BU16:CC16"/>
    <mergeCell ref="CD16:CL16"/>
    <mergeCell ref="AE16:AI16"/>
    <mergeCell ref="BC19:BK19"/>
    <mergeCell ref="BL19:BT19"/>
    <mergeCell ref="BU19:CC19"/>
    <mergeCell ref="AJ16:AS16"/>
    <mergeCell ref="AT16:BB16"/>
    <mergeCell ref="AJ18:AS18"/>
    <mergeCell ref="BL17:BT17"/>
    <mergeCell ref="CD18:CL18"/>
    <mergeCell ref="BL18:BT18"/>
    <mergeCell ref="CM4:CU4"/>
    <mergeCell ref="AJ4:AS4"/>
    <mergeCell ref="CD6:CL6"/>
    <mergeCell ref="CD5:CL5"/>
    <mergeCell ref="AJ6:AS6"/>
    <mergeCell ref="BL6:BT6"/>
    <mergeCell ref="BU6:CC6"/>
    <mergeCell ref="AT4:BB4"/>
    <mergeCell ref="BC4:CL4"/>
    <mergeCell ref="CM5:CU5"/>
    <mergeCell ref="BL5:BT5"/>
    <mergeCell ref="CM6:CU6"/>
    <mergeCell ref="BC7:BK7"/>
    <mergeCell ref="CD7:CL7"/>
    <mergeCell ref="BL7:BT7"/>
    <mergeCell ref="BU7:CC7"/>
    <mergeCell ref="BC6:BK6"/>
    <mergeCell ref="CM7:CU7"/>
    <mergeCell ref="BC5:BK5"/>
    <mergeCell ref="BU5:CC5"/>
    <mergeCell ref="CM10:CU11"/>
    <mergeCell ref="CD9:CL9"/>
    <mergeCell ref="CM9:CU9"/>
    <mergeCell ref="CD8:CL8"/>
    <mergeCell ref="CM8:CU8"/>
    <mergeCell ref="CD10:CL11"/>
    <mergeCell ref="BL9:BT9"/>
    <mergeCell ref="BC9:BK9"/>
    <mergeCell ref="BC8:BK8"/>
    <mergeCell ref="BU22:CC22"/>
    <mergeCell ref="BC18:BK18"/>
    <mergeCell ref="BU17:CC17"/>
    <mergeCell ref="BC20:BK21"/>
    <mergeCell ref="BC22:BK22"/>
    <mergeCell ref="BU20:CC21"/>
    <mergeCell ref="BC12:BK13"/>
    <mergeCell ref="A2:CU2"/>
    <mergeCell ref="AE10:AI11"/>
    <mergeCell ref="AJ10:AS11"/>
    <mergeCell ref="BL10:BT11"/>
    <mergeCell ref="BU10:CC11"/>
    <mergeCell ref="AJ5:AS5"/>
    <mergeCell ref="A5:AD5"/>
    <mergeCell ref="AE5:AI5"/>
    <mergeCell ref="AE4:AI4"/>
    <mergeCell ref="A4:AD4"/>
    <mergeCell ref="AT5:BB5"/>
    <mergeCell ref="AT6:BB6"/>
    <mergeCell ref="AT9:BB9"/>
    <mergeCell ref="CM16:CU16"/>
    <mergeCell ref="BC14:BK15"/>
    <mergeCell ref="BL14:BT15"/>
    <mergeCell ref="BU14:CC15"/>
    <mergeCell ref="BU8:CC8"/>
    <mergeCell ref="BC10:BK11"/>
    <mergeCell ref="BL8:BT8"/>
    <mergeCell ref="A6:AD6"/>
    <mergeCell ref="AE6:AI6"/>
    <mergeCell ref="CM22:CU22"/>
    <mergeCell ref="CM12:CU13"/>
    <mergeCell ref="AT18:BB18"/>
    <mergeCell ref="BU9:CC9"/>
    <mergeCell ref="AE22:AI22"/>
    <mergeCell ref="AJ22:AS22"/>
    <mergeCell ref="BL22:BT22"/>
    <mergeCell ref="AT22:BB22"/>
    <mergeCell ref="A10:AD10"/>
    <mergeCell ref="A11:AD11"/>
    <mergeCell ref="A12:AD12"/>
    <mergeCell ref="AJ7:AS7"/>
    <mergeCell ref="A7:AD7"/>
    <mergeCell ref="AE7:AI7"/>
    <mergeCell ref="AJ9:AS9"/>
    <mergeCell ref="A8:AD8"/>
    <mergeCell ref="AE8:AI8"/>
    <mergeCell ref="A9:AD9"/>
    <mergeCell ref="AT7:BB7"/>
    <mergeCell ref="AT10:BB11"/>
    <mergeCell ref="AJ8:AS8"/>
    <mergeCell ref="AE12:AI13"/>
    <mergeCell ref="AJ12:AS13"/>
    <mergeCell ref="AE9:AI9"/>
    <mergeCell ref="AT8:BB8"/>
    <mergeCell ref="A15:AD15"/>
    <mergeCell ref="AT14:BB15"/>
    <mergeCell ref="A14:AD14"/>
    <mergeCell ref="AE14:AI15"/>
    <mergeCell ref="AJ14:AS15"/>
    <mergeCell ref="A13:AD13"/>
    <mergeCell ref="AT12:BB13"/>
    <mergeCell ref="CM18:CU18"/>
    <mergeCell ref="BU18:CC18"/>
    <mergeCell ref="CM17:CU17"/>
    <mergeCell ref="A17:AD17"/>
    <mergeCell ref="AE17:AI17"/>
    <mergeCell ref="AJ17:AS17"/>
    <mergeCell ref="AT17:BB17"/>
    <mergeCell ref="CD17:CL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User</cp:lastModifiedBy>
  <cp:lastPrinted>2020-02-13T00:47:13Z</cp:lastPrinted>
  <dcterms:created xsi:type="dcterms:W3CDTF">2004-06-16T07:44:42Z</dcterms:created>
  <dcterms:modified xsi:type="dcterms:W3CDTF">2022-10-16T22:41:35Z</dcterms:modified>
  <cp:category/>
  <cp:version/>
  <cp:contentType/>
  <cp:contentStatus/>
</cp:coreProperties>
</file>